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4. BCTC\2017 - BCTC\Quy 3\"/>
    </mc:Choice>
  </mc:AlternateContent>
  <bookViews>
    <workbookView xWindow="0" yWindow="0" windowWidth="17925" windowHeight="9645" tabRatio="944" activeTab="3"/>
  </bookViews>
  <sheets>
    <sheet name="BS" sheetId="27" r:id="rId1"/>
    <sheet name="Thuyet minh" sheetId="16" r:id="rId2"/>
    <sheet name="PLI" sheetId="5" r:id="rId3"/>
    <sheet name="CF " sheetId="42" r:id="rId4"/>
    <sheet name="đầu tư tài chính(15)" sheetId="59" r:id="rId5"/>
    <sheet name="trang(17))" sheetId="54" r:id="rId6"/>
    <sheet name="Von(22" sheetId="40" r:id="rId7"/>
    <sheet name="Vay và nợ thuê tc(20_" sheetId="58" r:id="rId8"/>
  </sheets>
  <externalReferences>
    <externalReference r:id="rId9"/>
    <externalReference r:id="rId10"/>
  </externalReferences>
  <definedNames>
    <definedName name="__IntlFixup" hidden="1">TRUE</definedName>
    <definedName name="_CT4" localSheetId="3" hidden="1">{"'Sheet1'!$L$16"}</definedName>
    <definedName name="_CT4" hidden="1">{"'Sheet1'!$L$16"}</definedName>
    <definedName name="_Fill" hidden="1">#REF!</definedName>
    <definedName name="_huy2" localSheetId="3" hidden="1">{"'Sheet1'!$L$16"}</definedName>
    <definedName name="_huy2" hidden="1">{"'Sheet1'!$L$16"}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_Button" hidden="1">"Primark_SUMMER_1998_SUMMARY_List"</definedName>
    <definedName name="AccessDatabase" hidden="1">"H:\My Documents\PLAN\Primark.mdb"</definedName>
    <definedName name="AS2DocOpenMode" hidden="1">"AS2DocumentEdit"</definedName>
    <definedName name="CPK" localSheetId="3" hidden="1">{"'Sheet1'!$L$16"}</definedName>
    <definedName name="CPK" hidden="1">{"'Sheet1'!$L$16"}</definedName>
    <definedName name="e" hidden="1">#REF!</definedName>
    <definedName name="h" localSheetId="3" hidden="1">{"'Sheet1'!$L$16"}</definedName>
    <definedName name="h" hidden="1">{"'Sheet1'!$L$16"}</definedName>
    <definedName name="HTML_CodePage" hidden="1">950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3" hidden="1">{"'Sheet1'!$L$16"}</definedName>
    <definedName name="huy" hidden="1">{"'Sheet1'!$L$16"}</definedName>
    <definedName name="K" hidden="1">#REF!</definedName>
    <definedName name="l" localSheetId="3" hidden="1">{"'Sheet1'!$L$16"}</definedName>
    <definedName name="l" hidden="1">{"'Sheet1'!$L$16"}</definedName>
    <definedName name="_xlnm.Print_Area" localSheetId="0">BS!$A$1:$E$137</definedName>
    <definedName name="_xlnm.Print_Area" localSheetId="3">'CF '!$A$1:$E$49</definedName>
    <definedName name="_xlnm.Print_Area" localSheetId="2">PLI!$A$1:$G$54</definedName>
    <definedName name="_xlnm.Print_Area" localSheetId="1">'Thuyet minh'!$A$1:$H$774</definedName>
    <definedName name="_xlnm.Print_Area" localSheetId="6">'Von(22'!$A$1:$L$78</definedName>
    <definedName name="_xlnm.Print_Titles" localSheetId="2">PLI!$8:$9</definedName>
    <definedName name="_xlnm.Print_Titles" localSheetId="1">'Thuyet minh'!$1:$7</definedName>
    <definedName name="SD" localSheetId="3" hidden="1">{"'Sheet1'!$L$16"}</definedName>
    <definedName name="SD" hidden="1">{"'Sheet1'!$L$16"}</definedName>
    <definedName name="T2.2006" localSheetId="3" hidden="1">{"'Sheet1'!$L$16"}</definedName>
    <definedName name="T2.2006" hidden="1">{"'Sheet1'!$L$16"}</definedName>
    <definedName name="wrn.chi._.tiÆt." localSheetId="3" hidden="1">{#N/A,#N/A,FALSE,"Chi tiÆt"}</definedName>
    <definedName name="wrn.chi._.tiÆt." hidden="1">{#N/A,#N/A,FALSE,"Chi tiÆt"}</definedName>
    <definedName name="wrn.RPT1." localSheetId="3" hidden="1">{#N/A,#N/A,FALSE,"Sheet1"}</definedName>
    <definedName name="wrn.RPT1." hidden="1">{#N/A,#N/A,FALSE,"Sheet1"}</definedName>
    <definedName name="xcv" localSheetId="3" hidden="1">{"'Sheet1'!$L$16"}</definedName>
    <definedName name="xcv" hidden="1">{"'Sheet1'!$L$16"}</definedName>
    <definedName name="XN908nam2003" localSheetId="3" hidden="1">{"'Sheet1'!$L$16"}</definedName>
    <definedName name="XN908nam2003" hidden="1">{"'Sheet1'!$L$16"}</definedName>
  </definedNames>
  <calcPr calcId="162913"/>
</workbook>
</file>

<file path=xl/calcChain.xml><?xml version="1.0" encoding="utf-8"?>
<calcChain xmlns="http://schemas.openxmlformats.org/spreadsheetml/2006/main">
  <c r="G23" i="59" l="1"/>
  <c r="G24" i="59" s="1"/>
  <c r="G2" i="59"/>
  <c r="D23" i="59"/>
  <c r="G1" i="59"/>
  <c r="A3" i="59"/>
  <c r="A2" i="59"/>
  <c r="A1" i="59"/>
  <c r="L55" i="40"/>
  <c r="L49" i="40"/>
  <c r="G421" i="16"/>
  <c r="A6" i="40"/>
  <c r="D48" i="40"/>
  <c r="A6" i="58"/>
  <c r="H425" i="16"/>
  <c r="H426" i="16" s="1"/>
  <c r="G425" i="16"/>
  <c r="K21" i="40"/>
  <c r="K28" i="40" s="1"/>
  <c r="K38" i="40" s="1"/>
  <c r="G515" i="16"/>
  <c r="G517" i="16"/>
  <c r="G516" i="16" s="1"/>
  <c r="D39" i="5"/>
  <c r="D41" i="5"/>
  <c r="D42" i="5"/>
  <c r="D43" i="5"/>
  <c r="L50" i="40"/>
  <c r="H28" i="40"/>
  <c r="H38" i="40" s="1"/>
  <c r="I28" i="40"/>
  <c r="I38" i="40" s="1"/>
  <c r="I48" i="40" s="1"/>
  <c r="L39" i="40"/>
  <c r="L41" i="40"/>
  <c r="L42" i="40"/>
  <c r="L43" i="40"/>
  <c r="L44" i="40"/>
  <c r="L45" i="40"/>
  <c r="L46" i="40"/>
  <c r="L47" i="40"/>
  <c r="L52" i="40"/>
  <c r="L54" i="40"/>
  <c r="G48" i="40"/>
  <c r="L36" i="40"/>
  <c r="H516" i="16"/>
  <c r="A3" i="54"/>
  <c r="A2" i="54"/>
  <c r="H688" i="16"/>
  <c r="G413" i="16"/>
  <c r="L30" i="40"/>
  <c r="L31" i="40"/>
  <c r="L32" i="40"/>
  <c r="L33" i="40"/>
  <c r="L34" i="40"/>
  <c r="L35" i="40"/>
  <c r="L37" i="40"/>
  <c r="L29" i="40"/>
  <c r="L26" i="40"/>
  <c r="L22" i="40"/>
  <c r="L24" i="40"/>
  <c r="L25" i="40"/>
  <c r="G21" i="40"/>
  <c r="E28" i="40"/>
  <c r="G686" i="16"/>
  <c r="G685" i="16"/>
  <c r="G684" i="16"/>
  <c r="G683" i="16"/>
  <c r="G682" i="16"/>
  <c r="G681" i="16"/>
  <c r="L12" i="40"/>
  <c r="L13" i="40"/>
  <c r="L14" i="40"/>
  <c r="L15" i="40"/>
  <c r="L16" i="40"/>
  <c r="L17" i="40"/>
  <c r="L18" i="40"/>
  <c r="L19" i="40"/>
  <c r="L20" i="40"/>
  <c r="D21" i="40"/>
  <c r="L21" i="40" s="1"/>
  <c r="E21" i="40"/>
  <c r="G27" i="40"/>
  <c r="L27" i="40" s="1"/>
  <c r="D28" i="40"/>
  <c r="A1" i="16"/>
  <c r="A3" i="16"/>
  <c r="G411" i="16"/>
  <c r="H411" i="16"/>
  <c r="G422" i="16"/>
  <c r="G423" i="16"/>
  <c r="H640" i="16"/>
  <c r="H641" i="16"/>
  <c r="H642" i="16"/>
  <c r="H643" i="16"/>
  <c r="H644" i="16"/>
  <c r="G679" i="16"/>
  <c r="H679" i="16"/>
  <c r="A1" i="5"/>
  <c r="A2" i="5"/>
  <c r="A2" i="16" s="1"/>
  <c r="A3" i="5"/>
  <c r="A70" i="27"/>
  <c r="E70" i="27"/>
  <c r="A71" i="27"/>
  <c r="D71" i="27"/>
  <c r="A72" i="27"/>
  <c r="A74" i="27"/>
  <c r="A75" i="27"/>
  <c r="D78" i="27"/>
  <c r="E78" i="27"/>
  <c r="L53" i="40"/>
  <c r="L51" i="40"/>
  <c r="D40" i="5"/>
  <c r="D37" i="5"/>
  <c r="E23" i="40"/>
  <c r="L23" i="40" s="1"/>
  <c r="G91" i="40"/>
  <c r="G92" i="40" s="1"/>
  <c r="D91" i="40"/>
  <c r="D92" i="40" s="1"/>
  <c r="H91" i="40"/>
  <c r="H92" i="40" s="1"/>
  <c r="K91" i="40"/>
  <c r="K92" i="40" s="1"/>
  <c r="J91" i="40"/>
  <c r="J92" i="40" s="1"/>
  <c r="E91" i="40"/>
  <c r="E92" i="40" s="1"/>
  <c r="E139" i="27" l="1"/>
  <c r="E40" i="40"/>
  <c r="L40" i="40" s="1"/>
  <c r="H48" i="40"/>
  <c r="L48" i="40" s="1"/>
  <c r="L38" i="40"/>
  <c r="G28" i="40"/>
  <c r="L28" i="40" s="1"/>
  <c r="H646" i="16"/>
  <c r="H521" i="16"/>
  <c r="G688" i="16"/>
  <c r="G521" i="16"/>
  <c r="G426" i="16"/>
  <c r="I91" i="40" l="1"/>
  <c r="I92" i="40" s="1"/>
  <c r="D44" i="5"/>
  <c r="L91" i="40" l="1"/>
  <c r="L92" i="40" s="1"/>
  <c r="D139" i="27" l="1"/>
</calcChain>
</file>

<file path=xl/comments1.xml><?xml version="1.0" encoding="utf-8"?>
<comments xmlns="http://schemas.openxmlformats.org/spreadsheetml/2006/main">
  <authors>
    <author>winxp3</author>
    <author>VAE</author>
    <author>Microsoft Cop.</author>
  </authors>
  <commentList>
    <comment ref="E34" authorId="0" shapeId="0">
      <text>
        <r>
          <rPr>
            <b/>
            <sz val="8"/>
            <color indexed="81"/>
            <rFont val="Tahoma"/>
            <family val="2"/>
            <charset val="163"/>
          </rPr>
          <t>winxp3:</t>
        </r>
        <r>
          <rPr>
            <sz val="8"/>
            <color indexed="81"/>
            <rFont val="Tahoma"/>
            <family val="2"/>
            <charset val="163"/>
          </rPr>
          <t xml:space="preserve">
14.888.523.396 chuyen len cac khoan phia thu khac</t>
        </r>
      </text>
    </comment>
    <comment ref="E66" authorId="1" shapeId="0">
      <text>
        <r>
          <rPr>
            <b/>
            <sz val="8"/>
            <color indexed="81"/>
            <rFont val="Tahoma"/>
            <family val="2"/>
          </rPr>
          <t xml:space="preserve">VAE:
bao gom tai khoan 244
</t>
        </r>
      </text>
    </comment>
    <comment ref="E82" authorId="0" shapeId="0">
      <text>
        <r>
          <rPr>
            <b/>
            <sz val="8"/>
            <color indexed="81"/>
            <rFont val="Tahoma"/>
            <family val="2"/>
            <charset val="163"/>
          </rPr>
          <t>winxp3:</t>
        </r>
        <r>
          <rPr>
            <sz val="8"/>
            <color indexed="81"/>
            <rFont val="Tahoma"/>
            <family val="2"/>
            <charset val="163"/>
          </rPr>
          <t xml:space="preserve">
421.481221.079</t>
        </r>
      </text>
    </comment>
    <comment ref="E98" authorId="2" shapeId="0">
      <text>
        <r>
          <rPr>
            <b/>
            <sz val="8"/>
            <color indexed="81"/>
            <rFont val="Tahoma"/>
            <family val="2"/>
          </rPr>
          <t>Microsoft Cop.:</t>
        </r>
        <r>
          <rPr>
            <sz val="8"/>
            <color indexed="81"/>
            <rFont val="Tahoma"/>
            <family val="2"/>
          </rPr>
          <t xml:space="preserve">
 344</t>
        </r>
      </text>
    </comment>
  </commentList>
</comments>
</file>

<file path=xl/comments2.xml><?xml version="1.0" encoding="utf-8"?>
<comments xmlns="http://schemas.openxmlformats.org/spreadsheetml/2006/main">
  <authors>
    <author>User</author>
    <author>winxp3</author>
    <author>YlmF</author>
    <author>Tommy_Phan</author>
    <author>QuangHuy</author>
  </authors>
  <commentList>
    <comment ref="G34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kiểm tra lãi cho thuê thiết bị CMC HT thế nào :967,748725</t>
        </r>
      </text>
    </comment>
    <comment ref="G425" authorId="1" shapeId="0">
      <text>
        <r>
          <rPr>
            <b/>
            <sz val="8"/>
            <color indexed="81"/>
            <rFont val="Tahoma"/>
            <family val="2"/>
          </rPr>
          <t xml:space="preserve">Loại trừ : 700.000.000 vay LICOGI13
</t>
        </r>
      </text>
    </comment>
    <comment ref="H425" authorId="1" shapeId="0">
      <text>
        <r>
          <rPr>
            <b/>
            <sz val="8"/>
            <color indexed="81"/>
            <rFont val="Tahoma"/>
            <family val="2"/>
          </rPr>
          <t>winxp3:</t>
        </r>
        <r>
          <rPr>
            <sz val="8"/>
            <color indexed="81"/>
            <rFont val="Tahoma"/>
            <family val="2"/>
          </rPr>
          <t xml:space="preserve">
Lọa trừ 700.000.000 vay LICOGI13
</t>
        </r>
      </text>
    </comment>
    <comment ref="G43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219,908,691 đ</t>
        </r>
      </text>
    </comment>
    <comment ref="F44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kt kiểm toán lsoj trừ thuế TNDN CMC</t>
        </r>
      </text>
    </comment>
    <comment ref="G44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kt kiểm toán lsoj trừ thuế TNDN CMC</t>
        </r>
      </text>
    </comment>
    <comment ref="H637" authorId="2" shapeId="0">
      <text>
        <r>
          <rPr>
            <b/>
            <sz val="8"/>
            <color indexed="81"/>
            <rFont val="Tahoma"/>
            <family val="2"/>
          </rPr>
          <t>YlmF: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711" authorId="3" shapeId="0">
      <text>
        <r>
          <rPr>
            <b/>
            <sz val="9"/>
            <color indexed="81"/>
            <rFont val="Tahoma"/>
            <family val="2"/>
          </rPr>
          <t>Tommy_Phan: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29" authorId="4" shapeId="0">
      <text>
        <r>
          <rPr>
            <b/>
            <sz val="8"/>
            <color indexed="81"/>
            <rFont val="Tahoma"/>
            <family val="2"/>
          </rPr>
          <t>QuangHuy: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43" authorId="1" shapeId="0">
      <text>
        <r>
          <rPr>
            <b/>
            <sz val="8"/>
            <color indexed="81"/>
            <rFont val="Tahoma"/>
            <family val="2"/>
            <charset val="163"/>
          </rPr>
          <t>winxp3:</t>
        </r>
        <r>
          <rPr>
            <sz val="8"/>
            <color indexed="81"/>
            <rFont val="Tahoma"/>
            <family val="2"/>
            <charset val="163"/>
          </rPr>
          <t xml:space="preserve">
Kiểm tra24,630,000 đ</t>
        </r>
      </text>
    </comment>
  </commentList>
</comments>
</file>

<file path=xl/comments3.xml><?xml version="1.0" encoding="utf-8"?>
<comments xmlns="http://schemas.openxmlformats.org/spreadsheetml/2006/main">
  <authors>
    <author>winxp3</author>
  </authors>
  <commentList>
    <comment ref="F21" authorId="0" shapeId="0">
      <text>
        <r>
          <rPr>
            <b/>
            <sz val="8"/>
            <color indexed="81"/>
            <rFont val="Tahoma"/>
            <family val="2"/>
            <charset val="163"/>
          </rPr>
          <t>winxp3:</t>
        </r>
        <r>
          <rPr>
            <sz val="8"/>
            <color indexed="81"/>
            <rFont val="Tahoma"/>
            <family val="2"/>
            <charset val="163"/>
          </rPr>
          <t xml:space="preserve">
Giảm LN CMC 258.057.702 đ chi phí bảo hiểm</t>
        </r>
      </text>
    </comment>
  </commentList>
</comments>
</file>

<file path=xl/sharedStrings.xml><?xml version="1.0" encoding="utf-8"?>
<sst xmlns="http://schemas.openxmlformats.org/spreadsheetml/2006/main" count="1137" uniqueCount="601">
  <si>
    <t>Ảnh hưởng do điều chỉnh hồi tố khoản phạt thuế tại CMC</t>
  </si>
  <si>
    <t>Mẫu số: B03-DN</t>
  </si>
  <si>
    <t>Đường Khuất Duy Tiến - Nhân Chính - Thanh Xuân - Hà Nội</t>
  </si>
  <si>
    <t>BÁO CÁO LƯU CHUYỂN TIỀN TỆ HỢP NHẤT</t>
  </si>
  <si>
    <t>(Theo phương pháp trực tiếp) (*)</t>
  </si>
  <si>
    <t>1</t>
  </si>
  <si>
    <t>2</t>
  </si>
  <si>
    <t>3</t>
  </si>
  <si>
    <t>I. LƯU CHUYỂN TIỀN TỪ HOẠT ĐỘNG SẢN XUẤT KINH DOANH</t>
  </si>
  <si>
    <t>1. Tiền thu từ bán hàng, cung cấp dịch vụ và doanh thu khác.</t>
  </si>
  <si>
    <t>2. Tiền chi trả cho người cung cấp hàng hóa và dịch vụ.</t>
  </si>
  <si>
    <t>3. Tiền chi trả cho người lao động.</t>
  </si>
  <si>
    <t>4. Tiền chi trả lãi vay.</t>
  </si>
  <si>
    <t>5. Tiền chi nộp thuế thu nhập doanh nghiệp.</t>
  </si>
  <si>
    <t>6. Tiền thu khác từ họat động kinh doanh.</t>
  </si>
  <si>
    <t>7. Tiền chi khác cho hoạt động kinh doanh.</t>
  </si>
  <si>
    <t>Lưu chuyển tiền thuần từ họat động sản xuất kinh doanh.</t>
  </si>
  <si>
    <t>II. LƯU CHUYỂN TIỀN TỪ HỌAT ĐỘNG ĐẦU TƯ.</t>
  </si>
  <si>
    <t>1. Tiền chi mua sắm, xây dựng TCSĐ và các tài sản dài hạn khác.</t>
  </si>
  <si>
    <t>2. Tiền thu hồi từ thanh lý, nhượng bán TSCĐ và tài sản dài hạn khác.</t>
  </si>
  <si>
    <t>3. Tiền chi cho vay, mua công cụ nợ của đơn vị khác.</t>
  </si>
  <si>
    <t>4. Tiền thu hồi cho vay, bán lại các công cụ nợ của đơn vị khác.</t>
  </si>
  <si>
    <t>5. Tiền chi đầu tư góp vốn vào đơn vị khác.</t>
  </si>
  <si>
    <t>6. Tiền thu đầu tư góp vốn vào đơn vị khác.</t>
  </si>
  <si>
    <t>26</t>
  </si>
  <si>
    <t>7. Tiền thu lãi cho vay, cổ tức và lợi nhuận được chia.</t>
  </si>
  <si>
    <t>27</t>
  </si>
  <si>
    <t>Lưu chuyển tiền thuần từ họat động đầu tư.</t>
  </si>
  <si>
    <t>III. LƯU CHUYỂN TIỀN THUẦN TỪ HOẠT ĐỘNG TÀI CHÍNH</t>
  </si>
  <si>
    <t>1. Tiền thu từ phát hành cổ phiếu, nhận vốn góp của chủ sở hữu.</t>
  </si>
  <si>
    <t>2. Tiền chi trả vốn góp cho các chủ sở hữu, mua lại cổ phiếu của doanh nghiệp đã phát hành.</t>
  </si>
  <si>
    <t>33</t>
  </si>
  <si>
    <t>4. Tiền chi trả nợ gốc vay.</t>
  </si>
  <si>
    <t>34</t>
  </si>
  <si>
    <t>5. Tiền chi trả nợ thuê tài chính.</t>
  </si>
  <si>
    <t>35</t>
  </si>
  <si>
    <t>6. Cổ tức, lợi nhuận đã trả cho chủ sở hữu.</t>
  </si>
  <si>
    <t>36</t>
  </si>
  <si>
    <t>Lưu chuyển tiền thuần trong kỳ (20+30+40)</t>
  </si>
  <si>
    <t>Những ảnh hưởng của thay đổi tỷ giá hối đoái đổi ngoại tệ</t>
  </si>
  <si>
    <t>Tiền và tương đương tiền cuối kỳ (50+60+61)</t>
  </si>
  <si>
    <t xml:space="preserve">                     Người lập biểu                          </t>
  </si>
  <si>
    <t>Tổng giám đốc</t>
  </si>
  <si>
    <t>Công ty CP Licogi 13 - Quản lý và Kinh doanh Bất động sản</t>
  </si>
  <si>
    <t xml:space="preserve">BẢN THUYẾT MINH BÁO CÁO TÀI CHÍNH HỢP NHẤT </t>
  </si>
  <si>
    <t>NĂM NAY</t>
  </si>
  <si>
    <t>NĂM TRƯỚC</t>
  </si>
  <si>
    <t>Công ty CP Licogi 13 - Vật liệu xây dựng</t>
  </si>
  <si>
    <t>CMC</t>
  </si>
  <si>
    <t>Công ty CP Licogi 13 - Quản lý và Kinh doanh bất động sản</t>
  </si>
  <si>
    <t>Sửa chữa lớn tài sản cố định</t>
  </si>
  <si>
    <t>Thuế khác</t>
  </si>
  <si>
    <t>Công ty Minh Ánh - Đặt cọc vỏ bình oxy</t>
  </si>
  <si>
    <t>Công ty CP Licogi 13 - FC</t>
  </si>
  <si>
    <t>Phương tiện    
vận tải</t>
  </si>
  <si>
    <t>Máy móc
thiết bị</t>
  </si>
  <si>
    <t>Thiết bị 
dụng cụ quản lý</t>
  </si>
  <si>
    <t xml:space="preserve">BÁO CÁO TÀI CHÍNH HỢP NHẤT </t>
  </si>
  <si>
    <t xml:space="preserve">BẢNG CÂN ĐỐI KẾ TOÁN HỢP NHẤT </t>
  </si>
  <si>
    <t xml:space="preserve">BÁO CÁO KẾT QUẢ HOẠT ĐỘNG KINH DOANH HỢP NHẤT </t>
  </si>
  <si>
    <t>Đầu kỳ</t>
  </si>
  <si>
    <t>Thặng dư
vốn cổ phần</t>
  </si>
  <si>
    <t>Lợi nhuận    
 chưa phân phối</t>
  </si>
  <si>
    <t>Số dư ngày 01/01/2010</t>
  </si>
  <si>
    <t>Tăng vốn trong năm trước</t>
  </si>
  <si>
    <t>Giảm do nộp về Sở TC</t>
  </si>
  <si>
    <t xml:space="preserve">Trích các quỹ </t>
  </si>
  <si>
    <t>VI.14</t>
  </si>
  <si>
    <t>Tòa nhà Licogi 13, đường Khuất Duy Tiến - P.Nhân Chính - Q.Thanh Xuân - Hà Nội</t>
  </si>
  <si>
    <t>Tel: 04 35 534 369             Fax: 04 38 544 107</t>
  </si>
  <si>
    <t>Tòa nhà Licogi 13 - Khuất Duy Tiến - Nhân Chính - Thanh Xuân - Hà Nội</t>
  </si>
  <si>
    <t xml:space="preserve"> </t>
  </si>
  <si>
    <t>Tăng trong năm nay</t>
  </si>
  <si>
    <t>3. Cổ phiếu quỹ</t>
  </si>
  <si>
    <t>Tel: 043 5 534 369           Fax: 042 8 544 107</t>
  </si>
  <si>
    <t>Thông tin bổ sung cho các khoản mục trình bày trong Báo cáo kết quả hoạt động kinh doanh hợp nhất giữa niên độ</t>
  </si>
  <si>
    <r>
      <t>TỔNG CỘNG NGUỒN VỐN</t>
    </r>
    <r>
      <rPr>
        <b/>
        <sz val="11"/>
        <rFont val="Times New Roman"/>
        <family val="1"/>
      </rPr>
      <t xml:space="preserve"> (440=300+400+439)</t>
    </r>
  </si>
  <si>
    <t>20.</t>
  </si>
  <si>
    <t>Chi phí khấu hao tài sản cố định</t>
  </si>
  <si>
    <t>Chi phí dịch vụ mua ngoài</t>
  </si>
  <si>
    <t>Chi phí khác bằng tiền</t>
  </si>
  <si>
    <t>Người mua trả tiền trước</t>
  </si>
  <si>
    <t>Hàng tồn kho</t>
  </si>
  <si>
    <t>Thành phẩm tồn kho</t>
  </si>
  <si>
    <t>Vay và nợ ngắn hạn</t>
  </si>
  <si>
    <t>Vay và nợ dài hạn</t>
  </si>
  <si>
    <t>Vay dài hạn</t>
  </si>
  <si>
    <t>Nợ dài hạn</t>
  </si>
  <si>
    <t>- Tạo ra từ nội bộ doanh nghiệp</t>
  </si>
  <si>
    <t>Vốn chủ sở hữu</t>
  </si>
  <si>
    <t>Tiền mặt tại quỹ</t>
  </si>
  <si>
    <t>Bảng đối chiếu biến động của vốn chủ sở hữu</t>
  </si>
  <si>
    <t>Giảm vốn trong năm nay</t>
  </si>
  <si>
    <t>- Tăng do hợp nhất kinh doanh</t>
  </si>
  <si>
    <t xml:space="preserve">      Đơn vị tính: VND</t>
  </si>
  <si>
    <t>6. Doanh thu hoạt động tài chính</t>
  </si>
  <si>
    <t>7. Chi phí tài chính</t>
  </si>
  <si>
    <t xml:space="preserve">    Trong đó: Chi phí lãi vay </t>
  </si>
  <si>
    <t>16. Chi phí thuế TNDN hiện hành</t>
  </si>
  <si>
    <t>17. Chi phí thuế TNDN hoãn lại</t>
  </si>
  <si>
    <t>- Trích lập quỹ đầu tư phát triển</t>
  </si>
  <si>
    <t>- Trích lập quỹ dự phòng tài chính</t>
  </si>
  <si>
    <t>- Trích lập quỹ dự khỏc</t>
  </si>
  <si>
    <t>- Trích lập quỹ khen thưởng phúc lợi</t>
  </si>
  <si>
    <t>Tiền và tương đương tiền đầu kỳ</t>
  </si>
  <si>
    <t>Đơn vị tính: VND</t>
  </si>
  <si>
    <t>Lưu chuyển tiền thuần từ hoạt động tài chính</t>
  </si>
  <si>
    <t>- Mua trong năm</t>
  </si>
  <si>
    <t>- Khấu hao trong năm</t>
  </si>
  <si>
    <t>(tiếp theo)</t>
  </si>
  <si>
    <t>Khoản mục</t>
  </si>
  <si>
    <t>- Chuyển sang BĐS đầu tư</t>
  </si>
  <si>
    <t>- Đầu tư XDCB hoàn thành</t>
  </si>
  <si>
    <t>- Số dư ngày 31/12/2007</t>
  </si>
  <si>
    <t>Tài sản          cố định khác</t>
  </si>
  <si>
    <t>Giàn giáo coppha</t>
  </si>
  <si>
    <t>- Tăng khác</t>
  </si>
  <si>
    <t>- Giảm khác</t>
  </si>
  <si>
    <t>Giá trị hao mòn luỹ kế</t>
  </si>
  <si>
    <t xml:space="preserve">Giá trị còn lại </t>
  </si>
  <si>
    <t>- Thanh lý, nhượng bán</t>
  </si>
  <si>
    <t>Tăng giảm tài sản cố định hữu hình</t>
  </si>
  <si>
    <t>Nguyên giá TSCĐ hữu hình</t>
  </si>
  <si>
    <t>1. Tiền</t>
  </si>
  <si>
    <t>Tổng cộng</t>
  </si>
  <si>
    <t>3. Phải thu nội bộ ngắn hạn</t>
  </si>
  <si>
    <t>7. Phải trả nội bộ</t>
  </si>
  <si>
    <t>A. Nợ phải trả (300 = 310 + 330)</t>
  </si>
  <si>
    <t>I. Nợ ngắn hạn</t>
  </si>
  <si>
    <t>I. Vốn chủ sở hữu</t>
  </si>
  <si>
    <t>Nguyễn Thị Thơm</t>
  </si>
  <si>
    <t>2. Thuế GTGT được khấu trừ</t>
  </si>
  <si>
    <t>III. Bất động sản đầu tư</t>
  </si>
  <si>
    <t>2. Thặng dư vốn cổ phần</t>
  </si>
  <si>
    <t>Người lập biểu</t>
  </si>
  <si>
    <t>1. Đầu tư ngắn hạn</t>
  </si>
  <si>
    <t>A. Tài sản ngắn hạn</t>
  </si>
  <si>
    <t>IV. Hàng tồn kho</t>
  </si>
  <si>
    <t>1. Hàng tồn kho</t>
  </si>
  <si>
    <t xml:space="preserve">B. Tài sản dài hạn </t>
  </si>
  <si>
    <t>3. Phải thu dài hạn nội bộ</t>
  </si>
  <si>
    <t>TSHH khác</t>
  </si>
  <si>
    <t xml:space="preserve">II. Tài sản cố định </t>
  </si>
  <si>
    <t>1. Vay và nợ ngắn hạn</t>
  </si>
  <si>
    <t xml:space="preserve">II. Nợ dài hạn </t>
  </si>
  <si>
    <t>I. Tiền và các khoản tương đương tiền</t>
  </si>
  <si>
    <t>2. Các khoản tương đương tiền</t>
  </si>
  <si>
    <t>III. Các khoản phải thu ngắn hạn</t>
  </si>
  <si>
    <t>1. Phải thu của khách hàng</t>
  </si>
  <si>
    <t xml:space="preserve">2. Trả trước cho người bán </t>
  </si>
  <si>
    <t>V. Tài sản ngắn hạn khác</t>
  </si>
  <si>
    <t>3. Thuế và các khoản phải thu Nhà nước</t>
  </si>
  <si>
    <t>I. Các khoản phải thu dài hạn</t>
  </si>
  <si>
    <t>1. Phải thu dài hạn của khách hàng</t>
  </si>
  <si>
    <t>4. Phải thu dài hạn khác</t>
  </si>
  <si>
    <t>V. Tài sản dài hạn khác</t>
  </si>
  <si>
    <t>9. Các khoản phải trả phải nộp ngắn hạn khác</t>
  </si>
  <si>
    <t>11.Dự Phòng phải trả ngắn hạn</t>
  </si>
  <si>
    <t>12. Quỹ khen thưởng phúc lợi</t>
  </si>
  <si>
    <t>1. Phải trả dài hạn người bán</t>
  </si>
  <si>
    <t>3. Vốn khác của chủ sở hữu</t>
  </si>
  <si>
    <t>Kế toán trưởng</t>
  </si>
  <si>
    <t xml:space="preserve">- Nguyên giá </t>
  </si>
  <si>
    <t>4. Chênh lệch đánh giá lại tài sản</t>
  </si>
  <si>
    <t>5. Chênh lệch tỷ giá hối đoái</t>
  </si>
  <si>
    <t>2. Dự phòng giảm giá chứng khoán đầu tư ngắn hạn</t>
  </si>
  <si>
    <t>2. Dự phòng giảm giá hàng tồn kho</t>
  </si>
  <si>
    <t xml:space="preserve">- Giá trị hao mòn luỹ kế </t>
  </si>
  <si>
    <t>5. Dự phòng phải thu dài hạn khó đòi</t>
  </si>
  <si>
    <t>1. Đầu tư vào Công ty con</t>
  </si>
  <si>
    <t>2. Đầu tư vào Công ty liên kết, liên doanh</t>
  </si>
  <si>
    <t>1. Quỹ khen thưởng, phúc lợi</t>
  </si>
  <si>
    <t>1. TSCĐ hữu hình</t>
  </si>
  <si>
    <t>3. TSCĐ vô hình</t>
  </si>
  <si>
    <t>Đơn vị tính : VND</t>
  </si>
  <si>
    <t>II. Các khoản đầu tư tài chính ngắn hạn</t>
  </si>
  <si>
    <t>1. Chi phí trả trước ngắn hạn</t>
  </si>
  <si>
    <t>2. TSCĐ thuê tài chính</t>
  </si>
  <si>
    <t>1. Chi phí trả trước dài hạn</t>
  </si>
  <si>
    <t>II. Nguồn kinh phí và quỹ khác</t>
  </si>
  <si>
    <t>2. Nguồn kinh phí</t>
  </si>
  <si>
    <t>3. Nguồn kinh phí đã hình thành TSCĐ</t>
  </si>
  <si>
    <t>22. Lãi kỳ trước chuyển sang</t>
  </si>
  <si>
    <t>1. Doanh thu bán hàng và cung cấp dịch vụ</t>
  </si>
  <si>
    <t xml:space="preserve">2. Các khoản giảm trừ doanh thu </t>
  </si>
  <si>
    <t xml:space="preserve">4. Giá vốn hàng bán </t>
  </si>
  <si>
    <t>23. Phân phối lợi nhuận</t>
  </si>
  <si>
    <t>18. Lợi nhuận chưa phân phối</t>
  </si>
  <si>
    <t>21. Lãi cơ bản trên cổ phiếu</t>
  </si>
  <si>
    <t>14. Lãi hoặc lỗ trong công ty liên doanh, liên kết</t>
  </si>
  <si>
    <t>TM</t>
  </si>
  <si>
    <t>70</t>
  </si>
  <si>
    <t>10.</t>
  </si>
  <si>
    <t>02</t>
  </si>
  <si>
    <t>04</t>
  </si>
  <si>
    <t>13.</t>
  </si>
  <si>
    <t>15.</t>
  </si>
  <si>
    <t>1. Vốn đầu tư của chủ sở hữu</t>
  </si>
  <si>
    <t xml:space="preserve">    (200 = 210 + 220 + 240 + 250 + 260 + 269)</t>
  </si>
  <si>
    <t>25</t>
  </si>
  <si>
    <t>1.</t>
  </si>
  <si>
    <t>2.</t>
  </si>
  <si>
    <t>5.</t>
  </si>
  <si>
    <t>6.</t>
  </si>
  <si>
    <t>7.</t>
  </si>
  <si>
    <t>11.</t>
  </si>
  <si>
    <t>12.</t>
  </si>
  <si>
    <t>16.</t>
  </si>
  <si>
    <t>V.01</t>
  </si>
  <si>
    <t xml:space="preserve">    (100 = 110 + 120 + 130 + 140 + 150)</t>
  </si>
  <si>
    <t>52</t>
  </si>
  <si>
    <t>V.</t>
  </si>
  <si>
    <t>3.</t>
  </si>
  <si>
    <t>8.</t>
  </si>
  <si>
    <t>9.</t>
  </si>
  <si>
    <t>VI.</t>
  </si>
  <si>
    <t>17.</t>
  </si>
  <si>
    <t>VND</t>
  </si>
  <si>
    <t>4.</t>
  </si>
  <si>
    <t>01</t>
  </si>
  <si>
    <t>03</t>
  </si>
  <si>
    <t>05</t>
  </si>
  <si>
    <t>06</t>
  </si>
  <si>
    <t>07</t>
  </si>
  <si>
    <t>10</t>
  </si>
  <si>
    <t>11</t>
  </si>
  <si>
    <t>20</t>
  </si>
  <si>
    <t>21</t>
  </si>
  <si>
    <t>22</t>
  </si>
  <si>
    <t>23</t>
  </si>
  <si>
    <t>24</t>
  </si>
  <si>
    <t>30</t>
  </si>
  <si>
    <t>31</t>
  </si>
  <si>
    <t>32</t>
  </si>
  <si>
    <t>40</t>
  </si>
  <si>
    <t>50</t>
  </si>
  <si>
    <t>51</t>
  </si>
  <si>
    <t>60</t>
  </si>
  <si>
    <t xml:space="preserve">    </t>
  </si>
  <si>
    <t>FC</t>
  </si>
  <si>
    <t>45</t>
  </si>
  <si>
    <t>61</t>
  </si>
  <si>
    <t>62</t>
  </si>
  <si>
    <t>TÀI SẢN</t>
  </si>
  <si>
    <t>MÃ SỐ</t>
  </si>
  <si>
    <t>THUYẾT MINH</t>
  </si>
  <si>
    <t>NGUỒN VỐN</t>
  </si>
  <si>
    <t>CHỈ TIÊU</t>
  </si>
  <si>
    <t xml:space="preserve">Văn phòng Công ty </t>
  </si>
  <si>
    <t>Công ty CP Thủy điện VRG Ngọc Linh</t>
  </si>
  <si>
    <t>Những thông tin khác</t>
  </si>
  <si>
    <t>Công ty CP Licogi 13</t>
  </si>
  <si>
    <t>Thông tin so sánh</t>
  </si>
  <si>
    <t>Tăng, giảm tài sản cố định vô hình</t>
  </si>
  <si>
    <t>Nguyên giá TSCĐ vô hình</t>
  </si>
  <si>
    <t>Chi phí sản xuất kinh doanh dở dang</t>
  </si>
  <si>
    <t>Tăng, giảm tài sản cố định thuê tài chính</t>
  </si>
  <si>
    <t>- Thuê tài chính trong năm</t>
  </si>
  <si>
    <t>- Mua lại TSCĐ thuê tài chính</t>
  </si>
  <si>
    <t>- Trả lại TSCĐ thuê tài chính</t>
  </si>
  <si>
    <t>Chi phí trả trước dài hạn</t>
  </si>
  <si>
    <t>3.Thiết bị vật tư , phụ tùng thay thế dài hạn</t>
  </si>
  <si>
    <t>Công ty cho thuê tài chính Ngân hàng NN và PTNT Việt Nam</t>
  </si>
  <si>
    <t>Doanh thu hoạt động tài chính</t>
  </si>
  <si>
    <t>Chi phí tài chính</t>
  </si>
  <si>
    <t>Chi phí lãi vay</t>
  </si>
  <si>
    <t>Chi phí quản lý doanh nghiệp</t>
  </si>
  <si>
    <t>Chi phí khác</t>
  </si>
  <si>
    <t>CÔNG TY CỔ PHẦN LICOGI 13</t>
  </si>
  <si>
    <t>Lãi trong năm trước</t>
  </si>
  <si>
    <t>Lãi trong năm nay</t>
  </si>
  <si>
    <t>Các khoản phải thu khác</t>
  </si>
  <si>
    <t>Hàng hoá</t>
  </si>
  <si>
    <t>Phần mềm 
kế toán</t>
  </si>
  <si>
    <t>Các đối tượng khác</t>
  </si>
  <si>
    <t>Chi nhánh Kinh doanh dịch vụ</t>
  </si>
  <si>
    <t>Thuế và các khoản phải nộp Nhà nước</t>
  </si>
  <si>
    <t>Các khoản phải trả, phải nộp ngắn hạn khác</t>
  </si>
  <si>
    <t>Tăng khác</t>
  </si>
  <si>
    <t>Giảm khác</t>
  </si>
  <si>
    <t>Doanh thu thuần bán hàng và cung cấp dịch vụ</t>
  </si>
  <si>
    <t>Giá vốn hàng bán</t>
  </si>
  <si>
    <t>Phải thu của khách hàng</t>
  </si>
  <si>
    <t>Trả trước cho người bán</t>
  </si>
  <si>
    <t>Tài sản ngắn hạn khác</t>
  </si>
  <si>
    <t>Phải trả người bán</t>
  </si>
  <si>
    <t>Thu nhập khác</t>
  </si>
  <si>
    <t>Tiền gửi ngân hàng</t>
  </si>
  <si>
    <t>Chi nhánh Sản xuất Vật liệu Xây dựng</t>
  </si>
  <si>
    <t>Thuế thu nhập cá nhân</t>
  </si>
  <si>
    <t>Ngân hàng Thương mại Cổ phần Kỹ thương Việt Nam</t>
  </si>
  <si>
    <t>Ngân hàng Thương mại Cổ phần Quân đội</t>
  </si>
  <si>
    <t>Vay, nợ dài hạn ngân hàng Techcombank</t>
  </si>
  <si>
    <t>Nguyên vật liệu tồn kho</t>
  </si>
  <si>
    <t>Nguyên giá</t>
  </si>
  <si>
    <t>Thuế tài nguyên</t>
  </si>
  <si>
    <t>Chi nhánh Nền móng</t>
  </si>
  <si>
    <t>Máy móc 
thiết bị</t>
  </si>
  <si>
    <t>Vốn góp của các đối tượng khác</t>
  </si>
  <si>
    <t>Văn phòng Công ty</t>
  </si>
  <si>
    <t>Công ty Licogi 13 - Nền móng xây dựng</t>
  </si>
  <si>
    <t>Công ty CP Licogi 13 - Nền móng xây dựng</t>
  </si>
  <si>
    <t>Công cụ, dụng cụ</t>
  </si>
  <si>
    <t>Phương tiện 
vận tải</t>
  </si>
  <si>
    <t>Vốn đầu tư của chủ sở hữu</t>
  </si>
  <si>
    <t>Giảm vốn trong năm trước</t>
  </si>
  <si>
    <t>Chi tiết vốn đầu tư của chủ sở hữu</t>
  </si>
  <si>
    <t>(tiếp theo )</t>
  </si>
  <si>
    <t>Tỷ lệ góp vốn</t>
  </si>
  <si>
    <t>18.</t>
  </si>
  <si>
    <t>9. Quỹ khác thuộc vốn chủ sở hữu</t>
  </si>
  <si>
    <t>11. Nguồn vốn đầu tư XDCB</t>
  </si>
  <si>
    <t>20. Lợi nhuận sau thuế của cổ đông của công ty mẹ</t>
  </si>
  <si>
    <t>Ngân hàng Đầu tư và Phát triển Thanh Xuân</t>
  </si>
  <si>
    <t>Sở giao dịch - Ngân hàng NN &amp; PTNT</t>
  </si>
  <si>
    <t>Tỷ lệ lợi ích</t>
  </si>
  <si>
    <t>8. Quỹ đầu tư phát triển</t>
  </si>
  <si>
    <t>10. Quỹ  khác thuộc vốn chủ sở hữu</t>
  </si>
  <si>
    <t>Phân phối lợi nhuận</t>
  </si>
  <si>
    <t>- Tăng do chuyển từ TSCĐ thuê tài chính</t>
  </si>
  <si>
    <t>V.02</t>
  </si>
  <si>
    <t>V.03</t>
  </si>
  <si>
    <t>V.04</t>
  </si>
  <si>
    <t>V.05</t>
  </si>
  <si>
    <t>V.06</t>
  </si>
  <si>
    <t>V.08</t>
  </si>
  <si>
    <t>V.09</t>
  </si>
  <si>
    <t>V.10</t>
  </si>
  <si>
    <t>V.11</t>
  </si>
  <si>
    <t>V.12</t>
  </si>
  <si>
    <t>V.13</t>
  </si>
  <si>
    <t>VI.15</t>
  </si>
  <si>
    <t>VI.16</t>
  </si>
  <si>
    <t>VI.17</t>
  </si>
  <si>
    <t>B. Vốn chủ sở hữu (400 = 410 + 430)</t>
  </si>
  <si>
    <t>Tổng Giám đốc</t>
  </si>
  <si>
    <t>Nhà cửa 
vật kiến trúc</t>
  </si>
  <si>
    <t>Phải thu dài hạn khách hàng</t>
  </si>
  <si>
    <t>19. Lợi nhuận sau thuế của cổ đông thiểu số</t>
  </si>
  <si>
    <t>( 62 = 60 - 61 )</t>
  </si>
  <si>
    <t>Bảo hiểm thất nghiệp</t>
  </si>
  <si>
    <t>Công ty Xây dựng số 19</t>
  </si>
  <si>
    <t>Kinh phí Công đoàn</t>
  </si>
  <si>
    <t>Phải trả khác</t>
  </si>
  <si>
    <t>Kinh phí công đoàn</t>
  </si>
  <si>
    <t>Bảo hiểm xã hội, bảo hiểm y tế</t>
  </si>
  <si>
    <t>Doanh thu tài chính khác</t>
  </si>
  <si>
    <t>IMC</t>
  </si>
  <si>
    <t>Công ty CP Licogi 13 - IMC</t>
  </si>
  <si>
    <t>Công ty CP Licogi 13 - Xây dựng và Kỹ thuật công trình</t>
  </si>
  <si>
    <t>Công ty CP Licogi 13 - Cơ giới hạ tầng</t>
  </si>
  <si>
    <t>Tiền và các khoản tương đương tiền</t>
  </si>
  <si>
    <t>Tiền</t>
  </si>
  <si>
    <t>Các khoản tương đương tiền</t>
  </si>
  <si>
    <t>Phải thu khác</t>
  </si>
  <si>
    <t>Từ 01/01/2010 
đến 30/06/2010</t>
  </si>
  <si>
    <t>Cổ tức nhận được</t>
  </si>
  <si>
    <t>Lãi cho thuê thiết bị</t>
  </si>
  <si>
    <t>Lãi cho vay</t>
  </si>
  <si>
    <t>Tài sản cố định hữu hình khác</t>
  </si>
  <si>
    <t xml:space="preserve">- Giảm khác </t>
  </si>
  <si>
    <t>Mẫu số B 01a - DNHN</t>
  </si>
  <si>
    <t>Mẫu số B 02a - DNHN</t>
  </si>
  <si>
    <t>Mẫu số B 09a - DNHN</t>
  </si>
  <si>
    <t>VI.18</t>
  </si>
  <si>
    <t>- Chia cổ tức và giảm khác</t>
  </si>
  <si>
    <t>Chi phí sản xuất kinh doanh theo yếu tố</t>
  </si>
  <si>
    <t>Chi phí nguyên, vật liệu</t>
  </si>
  <si>
    <t>Chi phí nhân công</t>
  </si>
  <si>
    <t>Lãi cơ bản trên cổ phiếu</t>
  </si>
  <si>
    <t>Lợi nhuận kế toán sau thuế thu nhập doanh nghiệp</t>
  </si>
  <si>
    <t>Các khoản điều chỉnh tăng hoặc giảm lợi nhuận kế toán để xác định lợi nhuận hoặc lỗ phân bổ cho cổ đông sở hữu cổ phiếu phổ thông</t>
  </si>
  <si>
    <t>Các khoản điều chỉnh tăng</t>
  </si>
  <si>
    <t>Các khoản điều chỉnh giảm</t>
  </si>
  <si>
    <t>Lợi nhuận hoặc lỗ phân bổ cho cổ đông sở hữu cổ phiếu phổ thông</t>
  </si>
  <si>
    <t>Cổ phiếu phổ thông đang lưu hành bình quân trong kỳ</t>
  </si>
  <si>
    <t>VII.</t>
  </si>
  <si>
    <t>VIII.01</t>
  </si>
  <si>
    <t>VIII.02</t>
  </si>
  <si>
    <t>VIII.03</t>
  </si>
  <si>
    <t>VIII.04</t>
  </si>
  <si>
    <t>VIII.05</t>
  </si>
  <si>
    <t>VIII.06</t>
  </si>
  <si>
    <t>VIII.07</t>
  </si>
  <si>
    <t>VIII.08</t>
  </si>
  <si>
    <t>VIII.09</t>
  </si>
  <si>
    <t>VIII.10</t>
  </si>
  <si>
    <t>Công ty Licogi 13 - Cơ giới hạ tầng</t>
  </si>
  <si>
    <t>Trong đó : Công Ty LICOGI13 CMC</t>
  </si>
  <si>
    <t>Thuế GTGT hàng bán nội địa</t>
  </si>
  <si>
    <t>Lợi thế thương mại</t>
  </si>
  <si>
    <t>Lỗ xông ty liên kết</t>
  </si>
  <si>
    <t xml:space="preserve">Giảm chi phí tính thuế TNDN </t>
  </si>
  <si>
    <t>Dự phòng giảm giá đầu tư tài chính dài hạn</t>
  </si>
  <si>
    <t>Ngân hàng TMCP Quân Đội - CN Hoàng Quốc Việt</t>
  </si>
  <si>
    <t>Tiền chênh lệch quỹ nhà Thành phố</t>
  </si>
  <si>
    <t>Mua sắm tài sản cố định</t>
  </si>
  <si>
    <t>Các công trình xây dựng cơ bản dở dang</t>
  </si>
  <si>
    <t>Thuế thu nhập doanh nghiệp</t>
  </si>
  <si>
    <t>Công ty cho thuê tài chính Ngân hàng TMCP Công thương VN</t>
  </si>
  <si>
    <t>Cổ phiếu quỹ</t>
  </si>
  <si>
    <t>Trích các quỹ</t>
  </si>
  <si>
    <t>Số dư ngày 31/12/2010</t>
  </si>
  <si>
    <t>Công ty TNHH Thức ăn chăn nuôi Licogi 13 Viger</t>
  </si>
  <si>
    <t>Lãi chênh lệch tỷ giá</t>
  </si>
  <si>
    <t>Người lập biểu                                  Kế toán trưởng                             Tổng Giám Đốc</t>
  </si>
  <si>
    <t>Số dư ngày 31/12/2011</t>
  </si>
  <si>
    <t>KỲ NÀY</t>
  </si>
  <si>
    <t>LUỸ KẾ</t>
  </si>
  <si>
    <r>
      <t>TỔNG CỘNG TÀI SẢN</t>
    </r>
    <r>
      <rPr>
        <b/>
        <sz val="11"/>
        <rFont val="Times New Roman"/>
        <family val="1"/>
      </rPr>
      <t xml:space="preserve"> (270 =100+200)</t>
    </r>
  </si>
  <si>
    <t>Phạm Văn Thăng</t>
  </si>
  <si>
    <t>Người lập biểu                                        Kế toán trưởng                                      Tổng giám đốc</t>
  </si>
  <si>
    <t>5. Lợi nhuận gộp bán hàng và cung cấp dịch vụ
    (20=10-11)</t>
  </si>
  <si>
    <t>3. Doanh thu thuần bán hàng và cung cấp dịch vụ 
   (10 = 01 - 02)</t>
  </si>
  <si>
    <t xml:space="preserve">18. Lợi nhuận sau thuế thu nhập doanh nghiệp
      (60 = 50 -51 -52)   </t>
  </si>
  <si>
    <t xml:space="preserve">        CÔNG TY CỔ PHẦN LICOGI 13</t>
  </si>
  <si>
    <t>Chi tra cổ tức</t>
  </si>
  <si>
    <t>Vay ngắn hạn</t>
  </si>
  <si>
    <t>Cuối kỳ</t>
  </si>
  <si>
    <t>3. Tiền thu từ đi vay</t>
  </si>
  <si>
    <t>5. Tài sản ngắn hạn khác</t>
  </si>
  <si>
    <t>9.Trái phiếu chuyển đổi</t>
  </si>
  <si>
    <t>10.Cổ phiếu ưu đãi</t>
  </si>
  <si>
    <t>11.Thuế thu nhập hoãn lại phải trả</t>
  </si>
  <si>
    <t>12.Dự phòng phải trả dài hạn</t>
  </si>
  <si>
    <t>13.Quỹ phát triển khoa học công nghệ</t>
  </si>
  <si>
    <t>Số dư ngày 01/01/2013</t>
  </si>
  <si>
    <t>Phải nộp</t>
  </si>
  <si>
    <t>Đã nộp</t>
  </si>
  <si>
    <t>VNĐ</t>
  </si>
  <si>
    <t>- Phân loại lại TS</t>
  </si>
  <si>
    <t>- Tăng do Phân loại lại TS</t>
  </si>
  <si>
    <t>Số dư ngày 01/01/2015</t>
  </si>
  <si>
    <t>Quý khác thuộc vốn chủ sở hữu</t>
  </si>
  <si>
    <t>Lại Thị Thơ</t>
  </si>
  <si>
    <t>Quỹ đầu tư phát triển</t>
  </si>
  <si>
    <t>Trích quỹ khen thưởng phúc lợi</t>
  </si>
  <si>
    <t>- Mua trong kỳ</t>
  </si>
  <si>
    <t>- Khấu hao trong kỳ</t>
  </si>
  <si>
    <t>Tăng khác (Do hợp nhất báo cáo)</t>
  </si>
  <si>
    <t xml:space="preserve">              Lại Thị Thơ                                      Nguyễn Thị Thơm                                   Phạm Văn Thăng</t>
  </si>
  <si>
    <t xml:space="preserve">   Lại Thị Thơ                                  Nguyễn Thị Thơm                            Phạm Văn Thăng</t>
  </si>
  <si>
    <t>Tài sản dài hạn khác</t>
  </si>
  <si>
    <t>14.2</t>
  </si>
  <si>
    <t>19.</t>
  </si>
  <si>
    <t>IV. Tài sản dở dang dài hạn</t>
  </si>
  <si>
    <t>1.Chi phí sản xuất kinh doanh dở dang dài hạn</t>
  </si>
  <si>
    <t>2.Chi phí xây dựng cơ bản dở dang</t>
  </si>
  <si>
    <t>V. Các khoản đầu tư tài chính dài hạn</t>
  </si>
  <si>
    <t>1. Phải trả người bán</t>
  </si>
  <si>
    <t>2. Người mua trả tiền trước</t>
  </si>
  <si>
    <t>3. Thuế và các khoản phải nộp Nhà nước</t>
  </si>
  <si>
    <t>4. Phải trả người lao động</t>
  </si>
  <si>
    <t>5. Chi phí phải trả ngắn hạn</t>
  </si>
  <si>
    <t>8. Doanh thu chưa thực hiện ngắn hạn</t>
  </si>
  <si>
    <t>10.Vay và nợ thuê tài chính ngắn hạn</t>
  </si>
  <si>
    <t>7. Phải trả, phải nộp dài hạn khác</t>
  </si>
  <si>
    <t>8. Vay và nợ thuê tài chính dài hạn</t>
  </si>
  <si>
    <t>11. Lợi nhuận sau thuế chưa phân phối</t>
  </si>
  <si>
    <t>- Lợi nhuận sau thuế chưa phân phối lũy kế đến kỳ  báo cáo</t>
  </si>
  <si>
    <t>-Lợi nhuận sau thuế chưa phân phối kỳ này</t>
  </si>
  <si>
    <t>421b</t>
  </si>
  <si>
    <t>421a</t>
  </si>
  <si>
    <t>Công ty Licogi 13 - FC</t>
  </si>
  <si>
    <t>Công ty CP Licogi 13 - CMC</t>
  </si>
  <si>
    <t>Giá gốc</t>
  </si>
  <si>
    <t>Dự phòng</t>
  </si>
  <si>
    <t>Giá Gốc</t>
  </si>
  <si>
    <t>Chi phí xây dựng cơ bản dở dang ngắn hạn</t>
  </si>
  <si>
    <t>Tài sản khác</t>
  </si>
  <si>
    <t>a</t>
  </si>
  <si>
    <t>b</t>
  </si>
  <si>
    <t>Vay và nợ thuê tài chính</t>
  </si>
  <si>
    <t>Trong kỳ</t>
  </si>
  <si>
    <t>Giá trị</t>
  </si>
  <si>
    <t>Số có khả năng trả nợ</t>
  </si>
  <si>
    <t>Công ty CP LICOGI13</t>
  </si>
  <si>
    <t>Công ty CP LICOGI13 - FC</t>
  </si>
  <si>
    <t>Công ty CP LICOGI13 - IMC</t>
  </si>
  <si>
    <t>Công ty CP LICOGI13 -CMC</t>
  </si>
  <si>
    <t>Tổng cộng vay ngắn hạn</t>
  </si>
  <si>
    <t>C</t>
  </si>
  <si>
    <t>Từ 1 năm trở xuống</t>
  </si>
  <si>
    <t>Trên 1 năm đến 5 năm</t>
  </si>
  <si>
    <t>Trên 5 năm</t>
  </si>
  <si>
    <t>Vay nợ dài hạn</t>
  </si>
  <si>
    <t>Tăng</t>
  </si>
  <si>
    <t>Giảm</t>
  </si>
  <si>
    <t>Lũy kế từ đầu năm đến cuối quý này (năm nay)</t>
  </si>
  <si>
    <t>Lũy kế từ đầu năm đến cuối quý này  (năm trước)</t>
  </si>
  <si>
    <t xml:space="preserve">7. Dự phòng các khoản phải thu khó đòi </t>
  </si>
  <si>
    <t>8.Tài sản thiếu chờ sử lý</t>
  </si>
  <si>
    <t>4. Tài sản dài hạn khác</t>
  </si>
  <si>
    <t>5. Lợi thế thương mại</t>
  </si>
  <si>
    <t>13. Lợi ích của cổ đông thiểu số</t>
  </si>
  <si>
    <t xml:space="preserve">6. Các khoản phải thu ngắn hạn khác </t>
  </si>
  <si>
    <t>8. Lãi hoặc lỗ trong công ty liên doanh, liên kết</t>
  </si>
  <si>
    <t>9. Chi phí bán hàng</t>
  </si>
  <si>
    <t>10. Chi phí quản lý doanh nghiệp</t>
  </si>
  <si>
    <t>12. Thu nhập khác</t>
  </si>
  <si>
    <t>13. Chi phí khác</t>
  </si>
  <si>
    <t>14. Lợi nhuận khác ( 40 = 31 - 32)</t>
  </si>
  <si>
    <t>11. Lợi nhuận thuần từ hoạt động kinh doanh
 [30 = 20 + (21-22)+24 - (25+26)]</t>
  </si>
  <si>
    <t>15. Tổng lợi nhuận kế toán trước thuế 
( 50=30+40)</t>
  </si>
  <si>
    <t>Công ty CP Licogi 13 - cơ giới hạ tầng</t>
  </si>
  <si>
    <t>Công ty sài gòn Thành Đạt</t>
  </si>
  <si>
    <t>Công ty CP ĐT NN Sài Gòn Thành Đạt</t>
  </si>
  <si>
    <t>Lợi ích cổ đông thiểu số</t>
  </si>
  <si>
    <t>Chuyển theo TT200</t>
  </si>
  <si>
    <t>BẢN THUYẾT MINH BÁO CÁO TÀI CHÍNH</t>
  </si>
  <si>
    <t>Các khoản đầu tư tài chính</t>
  </si>
  <si>
    <t>Giá trị hợp lý</t>
  </si>
  <si>
    <t>Chứng khoán kinh doanh</t>
  </si>
  <si>
    <t>Đầu tư nắm giữ đến ngày đáo hạn</t>
  </si>
  <si>
    <t>c</t>
  </si>
  <si>
    <t>Đầu tư góp vốn vào đơn vị khác</t>
  </si>
  <si>
    <t>Đầu tư vào công ty con</t>
  </si>
  <si>
    <t>Đầu tư vào công ty liên kết</t>
  </si>
  <si>
    <t>Đầu tư vào đơn vị khác</t>
  </si>
  <si>
    <t>Tên công ty con</t>
  </si>
  <si>
    <t>Số lượng cổ phiếu</t>
  </si>
  <si>
    <t>Tỷ lệ quyền biểu quyết</t>
  </si>
  <si>
    <t>Công ty cổ phần LICOGI13 - Nền móng xây dựng</t>
  </si>
  <si>
    <t>Công ty cổ phần LICOGI13 - Vật liệu xây dựng</t>
  </si>
  <si>
    <t>Công ty cổ phần LICOGI13 - Cơ giới hạ tầng</t>
  </si>
  <si>
    <t>C«ng ty CP ®Çu t­ N«ng nghiÖp Sµi Gßn Thµnh §¹t</t>
  </si>
  <si>
    <t>Công ty cổ phần công nghệ và Vật liệu chuyên dụng LICOGI13</t>
  </si>
  <si>
    <t>Công ty cổ phần VGR Ngọc Linh</t>
  </si>
  <si>
    <t>Công ty CP dịch vụ nhà hàng Những Hạt cà Phê Nói chuyện</t>
  </si>
  <si>
    <t>Công ty cổ phần dịch vụ nhà hàng Những hạt cà phê nói chuyện</t>
  </si>
  <si>
    <t>Số dư ngày 31/12/2015</t>
  </si>
  <si>
    <t>Tăng vốn từ nguồn LN để lại</t>
  </si>
  <si>
    <t>Số dư ngày 01/01/2014</t>
  </si>
  <si>
    <t xml:space="preserve">Trích quỹ </t>
  </si>
  <si>
    <t>Thành đạt</t>
  </si>
  <si>
    <t>Vốn Tổng công ty LICOGI</t>
  </si>
  <si>
    <t>Công ty CP đ tư NN Sài Gòn Thành Đạt</t>
  </si>
  <si>
    <t>Thuận Phước</t>
  </si>
  <si>
    <t xml:space="preserve"> Công ty cổ phần LICOGI13</t>
  </si>
  <si>
    <t>Công ty CP địa ốc Sài Gòn Thuận Phước</t>
  </si>
  <si>
    <t>Công ty CP đầu tư NN Sài Gòn Thành Đạt</t>
  </si>
  <si>
    <t>Công ty Sài Gòn Thành Đạt</t>
  </si>
  <si>
    <t>Thông tin chi tiết về công ty con của công ty vào thời điểm 31/03/2016 như sau:</t>
  </si>
  <si>
    <t>- Giảm trong năm</t>
  </si>
  <si>
    <t>C«ng ty CP SX vật liệu và Xdcosevco</t>
  </si>
  <si>
    <t>Công ty cổ phần SX vật liệu và XD covesco1</t>
  </si>
  <si>
    <t>vốn khác của chủ sở hữu</t>
  </si>
  <si>
    <t>Số dư ngày 31/12/2016</t>
  </si>
  <si>
    <t>3. Đầu tư dài hạn khác</t>
  </si>
  <si>
    <t>4.Dự phòng giảm giá đầu tư tài chính dài hạn</t>
  </si>
  <si>
    <t>Công ty CP SX vật liệu và XD COSEVCO</t>
  </si>
  <si>
    <t>Đầu tư  Tài chính Dài Hạn</t>
  </si>
  <si>
    <t>Đầu tư tài chính dài hạn</t>
  </si>
  <si>
    <t>Đầu tư dài hạn khác</t>
  </si>
  <si>
    <t>Công ty cổ phần vật liệu chuyên dụng LICOGI13</t>
  </si>
  <si>
    <t>Chi trả cổ tức</t>
  </si>
  <si>
    <t>01/01/2017</t>
  </si>
  <si>
    <t>- Số dư ngày 01/01/2017</t>
  </si>
  <si>
    <t>- Tại ngày 01/01/2017</t>
  </si>
  <si>
    <t>Hà Nội, ngày     tháng      năm 2017</t>
  </si>
  <si>
    <t>5.Phải thu về cho vay ngắn hạn</t>
  </si>
  <si>
    <t>Công ty CP Sài Gòn Thuận Phước</t>
  </si>
  <si>
    <t>Công ty Sài gòn thành đạt</t>
  </si>
  <si>
    <t>Công ty Sài gòn Thuận Phước</t>
  </si>
  <si>
    <t>Công ty Sài gòn tThuận Phước</t>
  </si>
  <si>
    <t>Công ty CP Thuận Phước</t>
  </si>
  <si>
    <t>Công ty cổ phần SG Thuận Phước</t>
  </si>
  <si>
    <t>Công ty cổ phần Sài gòn Thuận Phước</t>
  </si>
  <si>
    <t>Công ty CP địa ốc Sanh SG Thuận Phước</t>
  </si>
  <si>
    <t>Nợ dài hạn đến hạn trả</t>
  </si>
  <si>
    <t>Công ty CP địa ốc xanh SG Thuận Phước</t>
  </si>
  <si>
    <t>Số dư ngày 01/01/2016</t>
  </si>
  <si>
    <t>Công ty CP Địa ốc xanh SG Thuận Phước</t>
  </si>
  <si>
    <t>2. Trả trước cho người bán dài hạn</t>
  </si>
  <si>
    <t>2. Người mua trả tiền trước dài hạn</t>
  </si>
  <si>
    <t>3. Chi phí phải trả dài hạn</t>
  </si>
  <si>
    <t>Công ty Thuận phước</t>
  </si>
  <si>
    <t>Thuận phước</t>
  </si>
  <si>
    <t>Công ty CP Sài gòn Thành đạt</t>
  </si>
  <si>
    <t>Thận phước</t>
  </si>
  <si>
    <t>Công ty CP ĐT NN Sài Gòn Thuận phước</t>
  </si>
  <si>
    <t>Công ty CP ĐT NN Sài Gòn Thuận Phước</t>
  </si>
  <si>
    <t>Quý III Năm 2017</t>
  </si>
  <si>
    <t>Tại ngày 30 tháng 09 năm 2017</t>
  </si>
  <si>
    <t>30/09/2017</t>
  </si>
  <si>
    <t>Quý III  Năm 2017</t>
  </si>
  <si>
    <t>Quý III năm 2017</t>
  </si>
  <si>
    <t>Thông tin chi tiết về đầu tư tài chính dài hạn của công ty vào thời điểm 30/09/2017 như sau:</t>
  </si>
  <si>
    <t>Qúy III Năm 2017</t>
  </si>
  <si>
    <t>- Số dư ngày 30/09/2017</t>
  </si>
  <si>
    <t>- Tại ngày 30/09/2017</t>
  </si>
  <si>
    <t>Số dư ngày 30/09/2017</t>
  </si>
  <si>
    <t>Thông tin bổ sung cho các khoản mục trình bày trong Bảng cân đối kế toán hợp nhất Quí III/2017</t>
  </si>
  <si>
    <t>Quí III/2017</t>
  </si>
  <si>
    <t>Quí III/2016</t>
  </si>
  <si>
    <t>Là số liệu được lấy từ Báo cáo tài chính hợp nhất cho kỳ hoạt động từ ngày 01/07/2016 đến ngày 30/09/2016</t>
  </si>
  <si>
    <t>2. Tài sản thuế thu nhập hoãn lại</t>
  </si>
  <si>
    <t>Công ty cổ phần LICOGI13 - NĂng lượng Tái Tạo</t>
  </si>
  <si>
    <t>Công ty cổ phần Năng lượng tái tạo - LICOG13</t>
  </si>
  <si>
    <t>Hà Nội, ngày 27 tháng 10 năm 2017</t>
  </si>
  <si>
    <t>Hà Nội, ngày  27 tháng 10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</si>
</sst>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 * #,##0.00_)_đ_ ;_ * \(#,##0.00\)_đ_ ;_ * &quot;-&quot;??_)_đ_ ;_ @_ "/>
    <numFmt numFmtId="165" formatCode="_-* #,##0_-;\-* #,##0_-;_-* &quot;-&quot;_-;_-@_-"/>
    <numFmt numFmtId="166" formatCode="_-* #,##0.00_-;\-* #,##0.00_-;_-* &quot;-&quot;??_-;_-@_-"/>
    <numFmt numFmtId="167" formatCode="_(* #,##0_);_(* \(#,##0\);_(* &quot;-&quot;??_);_(@_)"/>
    <numFmt numFmtId="168" formatCode="dd\/mm\/yyyy"/>
    <numFmt numFmtId="169" formatCode="0.0000000"/>
    <numFmt numFmtId="170" formatCode="0.00000000"/>
    <numFmt numFmtId="171" formatCode="&quot;\&quot;#,##0;[Red]&quot;\&quot;\-#,##0"/>
    <numFmt numFmtId="172" formatCode="&quot;\&quot;#,##0.00;[Red]&quot;\&quot;\-#,##0.00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0.00_)"/>
    <numFmt numFmtId="176" formatCode="#."/>
    <numFmt numFmtId="177" formatCode="_-&quot;£&quot;* #,##0_-;\-&quot;£&quot;* #,##0_-;_-&quot;£&quot;* &quot;-&quot;_-;_-@_-"/>
    <numFmt numFmtId="178" formatCode="_-&quot;£&quot;* #,##0.00_-;\-&quot;£&quot;* #,##0.00_-;_-&quot;£&quot;* &quot;-&quot;??_-;_-@_-"/>
    <numFmt numFmtId="179" formatCode="#,##0\ &quot;DM&quot;;\-#,##0\ &quot;DM&quot;"/>
    <numFmt numFmtId="180" formatCode="#,##0\ &quot;F&quot;;[Red]\-#,##0\ &quot;F&quot;"/>
    <numFmt numFmtId="181" formatCode="#,##0.00\ &quot;F&quot;;\-#,##0.00\ &quot;F&quot;"/>
    <numFmt numFmtId="182" formatCode="#,##0.00\ &quot;F&quot;;[Red]\-#,##0.00\ &quot;F&quot;"/>
    <numFmt numFmtId="183" formatCode="_-* #,##0\ &quot;F&quot;_-;\-* #,##0\ &quot;F&quot;_-;_-* &quot;-&quot;\ &quot;F&quot;_-;_-@_-"/>
    <numFmt numFmtId="184" formatCode="m/d"/>
    <numFmt numFmtId="185" formatCode="&quot;ß&quot;#,##0;\-&quot;&quot;&quot;ß&quot;&quot;&quot;#,##0"/>
    <numFmt numFmtId="186" formatCode="\t0.00%"/>
    <numFmt numFmtId="187" formatCode="\t#\ ??/??"/>
    <numFmt numFmtId="188" formatCode="#,##0;\(#,##0\)"/>
    <numFmt numFmtId="189" formatCode="&quot;£&quot;#,##0;[Red]\-&quot;£&quot;#,##0"/>
    <numFmt numFmtId="190" formatCode="0.000%"/>
  </numFmts>
  <fonts count="154">
    <font>
      <sz val="12"/>
      <name val=".VnTime"/>
    </font>
    <font>
      <sz val="12"/>
      <name val=".VnTime"/>
    </font>
    <font>
      <sz val="12"/>
      <name val=".VnTime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¹UAAA¼"/>
      <family val="3"/>
      <charset val="129"/>
    </font>
    <font>
      <b/>
      <sz val="12"/>
      <name val=".VnBook-AntiquaH"/>
      <family val="2"/>
    </font>
    <font>
      <sz val="12"/>
      <name val="Arial"/>
      <family val="2"/>
    </font>
    <font>
      <b/>
      <i/>
      <sz val="16"/>
      <name val="Helv"/>
    </font>
    <font>
      <sz val="12"/>
      <name val="바탕체"/>
      <family val="3"/>
    </font>
    <font>
      <sz val="9"/>
      <name val="Arial"/>
      <family val="2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Courier New"/>
      <family val="3"/>
    </font>
    <font>
      <b/>
      <sz val="1"/>
      <color indexed="8"/>
      <name val="Courier"/>
      <family val="3"/>
    </font>
    <font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.VnTime"/>
      <family val="2"/>
    </font>
    <font>
      <sz val="12"/>
      <name val="????"/>
      <charset val="136"/>
    </font>
    <font>
      <sz val="14"/>
      <name val="??"/>
      <family val="3"/>
    </font>
    <font>
      <sz val="11"/>
      <name val="??"/>
      <family val="3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0"/>
      <name val="Arial"/>
      <family val="2"/>
    </font>
    <font>
      <sz val="11"/>
      <name val=".VnTime"/>
      <family val="2"/>
    </font>
    <font>
      <sz val="11"/>
      <name val="–¾’©"/>
      <family val="1"/>
      <charset val="128"/>
    </font>
    <font>
      <sz val="13"/>
      <name val=".VnTime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.VnTime"/>
      <family val="2"/>
    </font>
    <font>
      <sz val="7"/>
      <name val="Small Fonts"/>
      <family val="2"/>
    </font>
    <font>
      <sz val="14"/>
      <name val=".VnArial Narrow"/>
      <family val="2"/>
    </font>
    <font>
      <u/>
      <sz val="11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sz val="11"/>
      <name val="Times New Roman"/>
      <family val="1"/>
      <charset val="16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17"/>
      <name val="Times New Roman"/>
      <family val="1"/>
    </font>
    <font>
      <sz val="12"/>
      <color indexed="6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.5"/>
      <color indexed="10"/>
      <name val="Times New Roman"/>
      <family val="1"/>
    </font>
    <font>
      <sz val="11"/>
      <color indexed="8"/>
      <name val="Calibri"/>
      <family val="2"/>
    </font>
    <font>
      <sz val="8"/>
      <name val=".VnTime"/>
      <family val="2"/>
    </font>
    <font>
      <sz val="8"/>
      <color indexed="81"/>
      <name val="Tahoma"/>
      <family val="2"/>
      <charset val="163"/>
    </font>
    <font>
      <b/>
      <sz val="8"/>
      <color indexed="81"/>
      <name val="Tahoma"/>
      <family val="2"/>
      <charset val="163"/>
    </font>
    <font>
      <i/>
      <sz val="11"/>
      <color indexed="10"/>
      <name val="Times New Roman"/>
      <family val="1"/>
    </font>
    <font>
      <sz val="8"/>
      <name val=".VnTime"/>
      <family val="2"/>
    </font>
    <font>
      <b/>
      <sz val="12"/>
      <name val=".VnTime"/>
      <family val="2"/>
    </font>
    <font>
      <sz val="11"/>
      <color indexed="8"/>
      <name val="Calibri"/>
      <family val="2"/>
    </font>
    <font>
      <sz val="12"/>
      <name val=".VnTime"/>
      <family val="2"/>
    </font>
    <font>
      <sz val="11"/>
      <color indexed="8"/>
      <name val="Arial"/>
      <family val="2"/>
      <charset val="163"/>
    </font>
    <font>
      <sz val="11"/>
      <color indexed="8"/>
      <name val="Arial"/>
      <family val="2"/>
      <charset val="163"/>
    </font>
    <font>
      <sz val="12"/>
      <name val=".VnTime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.VnTime"/>
      <family val="2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  <charset val="163"/>
      <scheme val="minor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sz val="11"/>
      <color rgb="FF9C0006"/>
      <name val="Calibri"/>
      <family val="2"/>
      <charset val="163"/>
      <scheme val="minor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charset val="163"/>
      <scheme val="minor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  <charset val="163"/>
      <scheme val="minor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sz val="11"/>
      <color rgb="FF006100"/>
      <name val="Calibri"/>
      <family val="2"/>
      <charset val="163"/>
      <scheme val="minor"/>
    </font>
    <font>
      <b/>
      <sz val="15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3"/>
      <name val="Calibri"/>
      <family val="2"/>
      <charset val="163"/>
      <scheme val="minor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sz val="11"/>
      <color rgb="FF3F3F76"/>
      <name val="Calibri"/>
      <family val="2"/>
      <charset val="163"/>
      <scheme val="minor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FA7D00"/>
      <name val="Calibri"/>
      <family val="2"/>
      <charset val="163"/>
      <scheme val="minor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sz val="11"/>
      <color rgb="FF9C6500"/>
      <name val="Calibri"/>
      <family val="2"/>
      <charset val="163"/>
      <scheme val="minor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  <charset val="163"/>
      <scheme val="minor"/>
    </font>
    <font>
      <b/>
      <sz val="18"/>
      <color theme="3"/>
      <name val="Cambria"/>
      <family val="2"/>
      <scheme val="major"/>
    </font>
    <font>
      <b/>
      <sz val="18"/>
      <color theme="3"/>
      <name val="Cambria"/>
      <family val="2"/>
      <charset val="163"/>
      <scheme val="maj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charset val="163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21">
    <xf numFmtId="0" fontId="0" fillId="0" borderId="0"/>
    <xf numFmtId="174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179" fontId="31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165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0" fontId="34" fillId="2" borderId="0"/>
    <xf numFmtId="0" fontId="35" fillId="2" borderId="0"/>
    <xf numFmtId="0" fontId="105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5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5" fillId="7" borderId="0" applyNumberFormat="0" applyBorder="0" applyAlignment="0" applyProtection="0"/>
    <xf numFmtId="0" fontId="105" fillId="7" borderId="0" applyNumberFormat="0" applyBorder="0" applyAlignment="0" applyProtection="0"/>
    <xf numFmtId="0" fontId="105" fillId="7" borderId="0" applyNumberFormat="0" applyBorder="0" applyAlignment="0" applyProtection="0"/>
    <xf numFmtId="0" fontId="105" fillId="7" borderId="0" applyNumberFormat="0" applyBorder="0" applyAlignment="0" applyProtection="0"/>
    <xf numFmtId="0" fontId="105" fillId="7" borderId="0" applyNumberFormat="0" applyBorder="0" applyAlignment="0" applyProtection="0"/>
    <xf numFmtId="0" fontId="105" fillId="7" borderId="0" applyNumberFormat="0" applyBorder="0" applyAlignment="0" applyProtection="0"/>
    <xf numFmtId="0" fontId="105" fillId="7" borderId="0" applyNumberFormat="0" applyBorder="0" applyAlignment="0" applyProtection="0"/>
    <xf numFmtId="0" fontId="105" fillId="7" borderId="0" applyNumberFormat="0" applyBorder="0" applyAlignment="0" applyProtection="0"/>
    <xf numFmtId="0" fontId="105" fillId="7" borderId="0" applyNumberFormat="0" applyBorder="0" applyAlignment="0" applyProtection="0"/>
    <xf numFmtId="0" fontId="105" fillId="7" borderId="0" applyNumberFormat="0" applyBorder="0" applyAlignment="0" applyProtection="0"/>
    <xf numFmtId="0" fontId="105" fillId="7" borderId="0" applyNumberFormat="0" applyBorder="0" applyAlignment="0" applyProtection="0"/>
    <xf numFmtId="0" fontId="105" fillId="7" borderId="0" applyNumberFormat="0" applyBorder="0" applyAlignment="0" applyProtection="0"/>
    <xf numFmtId="0" fontId="105" fillId="7" borderId="0" applyNumberFormat="0" applyBorder="0" applyAlignment="0" applyProtection="0"/>
    <xf numFmtId="0" fontId="105" fillId="7" borderId="0" applyNumberFormat="0" applyBorder="0" applyAlignment="0" applyProtection="0"/>
    <xf numFmtId="0" fontId="105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5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5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5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5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5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5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5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05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5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5" fillId="8" borderId="0" applyNumberFormat="0" applyBorder="0" applyAlignment="0" applyProtection="0"/>
    <xf numFmtId="0" fontId="105" fillId="8" borderId="0" applyNumberFormat="0" applyBorder="0" applyAlignment="0" applyProtection="0"/>
    <xf numFmtId="0" fontId="105" fillId="8" borderId="0" applyNumberFormat="0" applyBorder="0" applyAlignment="0" applyProtection="0"/>
    <xf numFmtId="0" fontId="105" fillId="8" borderId="0" applyNumberFormat="0" applyBorder="0" applyAlignment="0" applyProtection="0"/>
    <xf numFmtId="0" fontId="105" fillId="8" borderId="0" applyNumberFormat="0" applyBorder="0" applyAlignment="0" applyProtection="0"/>
    <xf numFmtId="0" fontId="105" fillId="8" borderId="0" applyNumberFormat="0" applyBorder="0" applyAlignment="0" applyProtection="0"/>
    <xf numFmtId="0" fontId="105" fillId="8" borderId="0" applyNumberFormat="0" applyBorder="0" applyAlignment="0" applyProtection="0"/>
    <xf numFmtId="0" fontId="105" fillId="8" borderId="0" applyNumberFormat="0" applyBorder="0" applyAlignment="0" applyProtection="0"/>
    <xf numFmtId="0" fontId="105" fillId="8" borderId="0" applyNumberFormat="0" applyBorder="0" applyAlignment="0" applyProtection="0"/>
    <xf numFmtId="0" fontId="105" fillId="8" borderId="0" applyNumberFormat="0" applyBorder="0" applyAlignment="0" applyProtection="0"/>
    <xf numFmtId="0" fontId="105" fillId="8" borderId="0" applyNumberFormat="0" applyBorder="0" applyAlignment="0" applyProtection="0"/>
    <xf numFmtId="0" fontId="105" fillId="8" borderId="0" applyNumberFormat="0" applyBorder="0" applyAlignment="0" applyProtection="0"/>
    <xf numFmtId="0" fontId="105" fillId="8" borderId="0" applyNumberFormat="0" applyBorder="0" applyAlignment="0" applyProtection="0"/>
    <xf numFmtId="0" fontId="105" fillId="8" borderId="0" applyNumberFormat="0" applyBorder="0" applyAlignment="0" applyProtection="0"/>
    <xf numFmtId="0" fontId="105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5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5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5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5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5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5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5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6" fillId="8" borderId="0" applyNumberFormat="0" applyBorder="0" applyAlignment="0" applyProtection="0"/>
    <xf numFmtId="0" fontId="106" fillId="8" borderId="0" applyNumberFormat="0" applyBorder="0" applyAlignment="0" applyProtection="0"/>
    <xf numFmtId="0" fontId="106" fillId="8" borderId="0" applyNumberFormat="0" applyBorder="0" applyAlignment="0" applyProtection="0"/>
    <xf numFmtId="0" fontId="106" fillId="8" borderId="0" applyNumberFormat="0" applyBorder="0" applyAlignment="0" applyProtection="0"/>
    <xf numFmtId="0" fontId="106" fillId="8" borderId="0" applyNumberFormat="0" applyBorder="0" applyAlignment="0" applyProtection="0"/>
    <xf numFmtId="0" fontId="106" fillId="8" borderId="0" applyNumberFormat="0" applyBorder="0" applyAlignment="0" applyProtection="0"/>
    <xf numFmtId="0" fontId="106" fillId="8" borderId="0" applyNumberFormat="0" applyBorder="0" applyAlignment="0" applyProtection="0"/>
    <xf numFmtId="0" fontId="105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5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5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5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5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5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5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5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5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6" fillId="9" borderId="0" applyNumberFormat="0" applyBorder="0" applyAlignment="0" applyProtection="0"/>
    <xf numFmtId="0" fontId="106" fillId="9" borderId="0" applyNumberFormat="0" applyBorder="0" applyAlignment="0" applyProtection="0"/>
    <xf numFmtId="0" fontId="106" fillId="9" borderId="0" applyNumberFormat="0" applyBorder="0" applyAlignment="0" applyProtection="0"/>
    <xf numFmtId="0" fontId="106" fillId="9" borderId="0" applyNumberFormat="0" applyBorder="0" applyAlignment="0" applyProtection="0"/>
    <xf numFmtId="0" fontId="106" fillId="9" borderId="0" applyNumberFormat="0" applyBorder="0" applyAlignment="0" applyProtection="0"/>
    <xf numFmtId="0" fontId="106" fillId="9" borderId="0" applyNumberFormat="0" applyBorder="0" applyAlignment="0" applyProtection="0"/>
    <xf numFmtId="0" fontId="106" fillId="9" borderId="0" applyNumberFormat="0" applyBorder="0" applyAlignment="0" applyProtection="0"/>
    <xf numFmtId="0" fontId="105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5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5" fillId="10" borderId="0" applyNumberFormat="0" applyBorder="0" applyAlignment="0" applyProtection="0"/>
    <xf numFmtId="0" fontId="105" fillId="10" borderId="0" applyNumberFormat="0" applyBorder="0" applyAlignment="0" applyProtection="0"/>
    <xf numFmtId="0" fontId="105" fillId="10" borderId="0" applyNumberFormat="0" applyBorder="0" applyAlignment="0" applyProtection="0"/>
    <xf numFmtId="0" fontId="105" fillId="10" borderId="0" applyNumberFormat="0" applyBorder="0" applyAlignment="0" applyProtection="0"/>
    <xf numFmtId="0" fontId="105" fillId="10" borderId="0" applyNumberFormat="0" applyBorder="0" applyAlignment="0" applyProtection="0"/>
    <xf numFmtId="0" fontId="105" fillId="10" borderId="0" applyNumberFormat="0" applyBorder="0" applyAlignment="0" applyProtection="0"/>
    <xf numFmtId="0" fontId="105" fillId="10" borderId="0" applyNumberFormat="0" applyBorder="0" applyAlignment="0" applyProtection="0"/>
    <xf numFmtId="0" fontId="105" fillId="10" borderId="0" applyNumberFormat="0" applyBorder="0" applyAlignment="0" applyProtection="0"/>
    <xf numFmtId="0" fontId="105" fillId="10" borderId="0" applyNumberFormat="0" applyBorder="0" applyAlignment="0" applyProtection="0"/>
    <xf numFmtId="0" fontId="105" fillId="10" borderId="0" applyNumberFormat="0" applyBorder="0" applyAlignment="0" applyProtection="0"/>
    <xf numFmtId="0" fontId="105" fillId="10" borderId="0" applyNumberFormat="0" applyBorder="0" applyAlignment="0" applyProtection="0"/>
    <xf numFmtId="0" fontId="105" fillId="10" borderId="0" applyNumberFormat="0" applyBorder="0" applyAlignment="0" applyProtection="0"/>
    <xf numFmtId="0" fontId="105" fillId="10" borderId="0" applyNumberFormat="0" applyBorder="0" applyAlignment="0" applyProtection="0"/>
    <xf numFmtId="0" fontId="105" fillId="10" borderId="0" applyNumberFormat="0" applyBorder="0" applyAlignment="0" applyProtection="0"/>
    <xf numFmtId="0" fontId="105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5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5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5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5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5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5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5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4" fillId="11" borderId="0" applyNumberFormat="0" applyBorder="0" applyAlignment="0" applyProtection="0"/>
    <xf numFmtId="0" fontId="105" fillId="11" borderId="0" applyNumberFormat="0" applyBorder="0" applyAlignment="0" applyProtection="0"/>
    <xf numFmtId="0" fontId="105" fillId="11" borderId="0" applyNumberFormat="0" applyBorder="0" applyAlignment="0" applyProtection="0"/>
    <xf numFmtId="0" fontId="105" fillId="11" borderId="0" applyNumberFormat="0" applyBorder="0" applyAlignment="0" applyProtection="0"/>
    <xf numFmtId="0" fontId="105" fillId="11" borderId="0" applyNumberFormat="0" applyBorder="0" applyAlignment="0" applyProtection="0"/>
    <xf numFmtId="0" fontId="105" fillId="11" borderId="0" applyNumberFormat="0" applyBorder="0" applyAlignment="0" applyProtection="0"/>
    <xf numFmtId="0" fontId="105" fillId="11" borderId="0" applyNumberFormat="0" applyBorder="0" applyAlignment="0" applyProtection="0"/>
    <xf numFmtId="0" fontId="105" fillId="11" borderId="0" applyNumberFormat="0" applyBorder="0" applyAlignment="0" applyProtection="0"/>
    <xf numFmtId="0" fontId="105" fillId="11" borderId="0" applyNumberFormat="0" applyBorder="0" applyAlignment="0" applyProtection="0"/>
    <xf numFmtId="0" fontId="105" fillId="11" borderId="0" applyNumberFormat="0" applyBorder="0" applyAlignment="0" applyProtection="0"/>
    <xf numFmtId="0" fontId="105" fillId="11" borderId="0" applyNumberFormat="0" applyBorder="0" applyAlignment="0" applyProtection="0"/>
    <xf numFmtId="0" fontId="105" fillId="11" borderId="0" applyNumberFormat="0" applyBorder="0" applyAlignment="0" applyProtection="0"/>
    <xf numFmtId="0" fontId="105" fillId="11" borderId="0" applyNumberFormat="0" applyBorder="0" applyAlignment="0" applyProtection="0"/>
    <xf numFmtId="0" fontId="105" fillId="11" borderId="0" applyNumberFormat="0" applyBorder="0" applyAlignment="0" applyProtection="0"/>
    <xf numFmtId="0" fontId="105" fillId="11" borderId="0" applyNumberFormat="0" applyBorder="0" applyAlignment="0" applyProtection="0"/>
    <xf numFmtId="0" fontId="105" fillId="11" borderId="0" applyNumberFormat="0" applyBorder="0" applyAlignment="0" applyProtection="0"/>
    <xf numFmtId="0" fontId="105" fillId="11" borderId="0" applyNumberFormat="0" applyBorder="0" applyAlignment="0" applyProtection="0"/>
    <xf numFmtId="0" fontId="105" fillId="11" borderId="0" applyNumberFormat="0" applyBorder="0" applyAlignment="0" applyProtection="0"/>
    <xf numFmtId="0" fontId="106" fillId="11" borderId="0" applyNumberFormat="0" applyBorder="0" applyAlignment="0" applyProtection="0"/>
    <xf numFmtId="0" fontId="106" fillId="11" borderId="0" applyNumberFormat="0" applyBorder="0" applyAlignment="0" applyProtection="0"/>
    <xf numFmtId="0" fontId="106" fillId="11" borderId="0" applyNumberFormat="0" applyBorder="0" applyAlignment="0" applyProtection="0"/>
    <xf numFmtId="0" fontId="106" fillId="11" borderId="0" applyNumberFormat="0" applyBorder="0" applyAlignment="0" applyProtection="0"/>
    <xf numFmtId="0" fontId="105" fillId="11" borderId="0" applyNumberFormat="0" applyBorder="0" applyAlignment="0" applyProtection="0"/>
    <xf numFmtId="0" fontId="106" fillId="11" borderId="0" applyNumberFormat="0" applyBorder="0" applyAlignment="0" applyProtection="0"/>
    <xf numFmtId="0" fontId="106" fillId="11" borderId="0" applyNumberFormat="0" applyBorder="0" applyAlignment="0" applyProtection="0"/>
    <xf numFmtId="0" fontId="106" fillId="11" borderId="0" applyNumberFormat="0" applyBorder="0" applyAlignment="0" applyProtection="0"/>
    <xf numFmtId="0" fontId="105" fillId="11" borderId="0" applyNumberFormat="0" applyBorder="0" applyAlignment="0" applyProtection="0"/>
    <xf numFmtId="0" fontId="105" fillId="11" borderId="0" applyNumberFormat="0" applyBorder="0" applyAlignment="0" applyProtection="0"/>
    <xf numFmtId="0" fontId="105" fillId="11" borderId="0" applyNumberFormat="0" applyBorder="0" applyAlignment="0" applyProtection="0"/>
    <xf numFmtId="0" fontId="105" fillId="11" borderId="0" applyNumberFormat="0" applyBorder="0" applyAlignment="0" applyProtection="0"/>
    <xf numFmtId="0" fontId="105" fillId="11" borderId="0" applyNumberFormat="0" applyBorder="0" applyAlignment="0" applyProtection="0"/>
    <xf numFmtId="0" fontId="105" fillId="11" borderId="0" applyNumberFormat="0" applyBorder="0" applyAlignment="0" applyProtection="0"/>
    <xf numFmtId="0" fontId="104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5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36" fillId="2" borderId="0"/>
    <xf numFmtId="0" fontId="37" fillId="0" borderId="0">
      <alignment wrapText="1"/>
    </xf>
    <xf numFmtId="0" fontId="104" fillId="13" borderId="0" applyNumberFormat="0" applyBorder="0" applyAlignment="0" applyProtection="0"/>
    <xf numFmtId="0" fontId="105" fillId="13" borderId="0" applyNumberFormat="0" applyBorder="0" applyAlignment="0" applyProtection="0"/>
    <xf numFmtId="0" fontId="105" fillId="13" borderId="0" applyNumberFormat="0" applyBorder="0" applyAlignment="0" applyProtection="0"/>
    <xf numFmtId="0" fontId="105" fillId="13" borderId="0" applyNumberFormat="0" applyBorder="0" applyAlignment="0" applyProtection="0"/>
    <xf numFmtId="0" fontId="105" fillId="13" borderId="0" applyNumberFormat="0" applyBorder="0" applyAlignment="0" applyProtection="0"/>
    <xf numFmtId="0" fontId="105" fillId="13" borderId="0" applyNumberFormat="0" applyBorder="0" applyAlignment="0" applyProtection="0"/>
    <xf numFmtId="0" fontId="105" fillId="13" borderId="0" applyNumberFormat="0" applyBorder="0" applyAlignment="0" applyProtection="0"/>
    <xf numFmtId="0" fontId="105" fillId="13" borderId="0" applyNumberFormat="0" applyBorder="0" applyAlignment="0" applyProtection="0"/>
    <xf numFmtId="0" fontId="105" fillId="13" borderId="0" applyNumberFormat="0" applyBorder="0" applyAlignment="0" applyProtection="0"/>
    <xf numFmtId="0" fontId="105" fillId="13" borderId="0" applyNumberFormat="0" applyBorder="0" applyAlignment="0" applyProtection="0"/>
    <xf numFmtId="0" fontId="105" fillId="13" borderId="0" applyNumberFormat="0" applyBorder="0" applyAlignment="0" applyProtection="0"/>
    <xf numFmtId="0" fontId="105" fillId="13" borderId="0" applyNumberFormat="0" applyBorder="0" applyAlignment="0" applyProtection="0"/>
    <xf numFmtId="0" fontId="105" fillId="13" borderId="0" applyNumberFormat="0" applyBorder="0" applyAlignment="0" applyProtection="0"/>
    <xf numFmtId="0" fontId="105" fillId="13" borderId="0" applyNumberFormat="0" applyBorder="0" applyAlignment="0" applyProtection="0"/>
    <xf numFmtId="0" fontId="105" fillId="13" borderId="0" applyNumberFormat="0" applyBorder="0" applyAlignment="0" applyProtection="0"/>
    <xf numFmtId="0" fontId="105" fillId="13" borderId="0" applyNumberFormat="0" applyBorder="0" applyAlignment="0" applyProtection="0"/>
    <xf numFmtId="0" fontId="105" fillId="13" borderId="0" applyNumberFormat="0" applyBorder="0" applyAlignment="0" applyProtection="0"/>
    <xf numFmtId="0" fontId="105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5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6" fillId="13" borderId="0" applyNumberFormat="0" applyBorder="0" applyAlignment="0" applyProtection="0"/>
    <xf numFmtId="0" fontId="105" fillId="13" borderId="0" applyNumberFormat="0" applyBorder="0" applyAlignment="0" applyProtection="0"/>
    <xf numFmtId="0" fontId="105" fillId="13" borderId="0" applyNumberFormat="0" applyBorder="0" applyAlignment="0" applyProtection="0"/>
    <xf numFmtId="0" fontId="105" fillId="13" borderId="0" applyNumberFormat="0" applyBorder="0" applyAlignment="0" applyProtection="0"/>
    <xf numFmtId="0" fontId="105" fillId="13" borderId="0" applyNumberFormat="0" applyBorder="0" applyAlignment="0" applyProtection="0"/>
    <xf numFmtId="0" fontId="105" fillId="13" borderId="0" applyNumberFormat="0" applyBorder="0" applyAlignment="0" applyProtection="0"/>
    <xf numFmtId="0" fontId="105" fillId="13" borderId="0" applyNumberFormat="0" applyBorder="0" applyAlignment="0" applyProtection="0"/>
    <xf numFmtId="0" fontId="104" fillId="14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05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06" fillId="14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5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5" fillId="15" borderId="0" applyNumberFormat="0" applyBorder="0" applyAlignment="0" applyProtection="0"/>
    <xf numFmtId="0" fontId="105" fillId="15" borderId="0" applyNumberFormat="0" applyBorder="0" applyAlignment="0" applyProtection="0"/>
    <xf numFmtId="0" fontId="105" fillId="15" borderId="0" applyNumberFormat="0" applyBorder="0" applyAlignment="0" applyProtection="0"/>
    <xf numFmtId="0" fontId="105" fillId="15" borderId="0" applyNumberFormat="0" applyBorder="0" applyAlignment="0" applyProtection="0"/>
    <xf numFmtId="0" fontId="105" fillId="15" borderId="0" applyNumberFormat="0" applyBorder="0" applyAlignment="0" applyProtection="0"/>
    <xf numFmtId="0" fontId="105" fillId="15" borderId="0" applyNumberFormat="0" applyBorder="0" applyAlignment="0" applyProtection="0"/>
    <xf numFmtId="0" fontId="105" fillId="15" borderId="0" applyNumberFormat="0" applyBorder="0" applyAlignment="0" applyProtection="0"/>
    <xf numFmtId="0" fontId="105" fillId="15" borderId="0" applyNumberFormat="0" applyBorder="0" applyAlignment="0" applyProtection="0"/>
    <xf numFmtId="0" fontId="105" fillId="15" borderId="0" applyNumberFormat="0" applyBorder="0" applyAlignment="0" applyProtection="0"/>
    <xf numFmtId="0" fontId="105" fillId="15" borderId="0" applyNumberFormat="0" applyBorder="0" applyAlignment="0" applyProtection="0"/>
    <xf numFmtId="0" fontId="105" fillId="15" borderId="0" applyNumberFormat="0" applyBorder="0" applyAlignment="0" applyProtection="0"/>
    <xf numFmtId="0" fontId="105" fillId="15" borderId="0" applyNumberFormat="0" applyBorder="0" applyAlignment="0" applyProtection="0"/>
    <xf numFmtId="0" fontId="105" fillId="15" borderId="0" applyNumberFormat="0" applyBorder="0" applyAlignment="0" applyProtection="0"/>
    <xf numFmtId="0" fontId="105" fillId="15" borderId="0" applyNumberFormat="0" applyBorder="0" applyAlignment="0" applyProtection="0"/>
    <xf numFmtId="0" fontId="105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5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5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5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5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5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5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5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6" fillId="15" borderId="0" applyNumberFormat="0" applyBorder="0" applyAlignment="0" applyProtection="0"/>
    <xf numFmtId="0" fontId="104" fillId="16" borderId="0" applyNumberFormat="0" applyBorder="0" applyAlignment="0" applyProtection="0"/>
    <xf numFmtId="0" fontId="105" fillId="16" borderId="0" applyNumberFormat="0" applyBorder="0" applyAlignment="0" applyProtection="0"/>
    <xf numFmtId="0" fontId="105" fillId="16" borderId="0" applyNumberFormat="0" applyBorder="0" applyAlignment="0" applyProtection="0"/>
    <xf numFmtId="0" fontId="105" fillId="16" borderId="0" applyNumberFormat="0" applyBorder="0" applyAlignment="0" applyProtection="0"/>
    <xf numFmtId="0" fontId="105" fillId="16" borderId="0" applyNumberFormat="0" applyBorder="0" applyAlignment="0" applyProtection="0"/>
    <xf numFmtId="0" fontId="105" fillId="16" borderId="0" applyNumberFormat="0" applyBorder="0" applyAlignment="0" applyProtection="0"/>
    <xf numFmtId="0" fontId="105" fillId="16" borderId="0" applyNumberFormat="0" applyBorder="0" applyAlignment="0" applyProtection="0"/>
    <xf numFmtId="0" fontId="105" fillId="16" borderId="0" applyNumberFormat="0" applyBorder="0" applyAlignment="0" applyProtection="0"/>
    <xf numFmtId="0" fontId="105" fillId="16" borderId="0" applyNumberFormat="0" applyBorder="0" applyAlignment="0" applyProtection="0"/>
    <xf numFmtId="0" fontId="105" fillId="16" borderId="0" applyNumberFormat="0" applyBorder="0" applyAlignment="0" applyProtection="0"/>
    <xf numFmtId="0" fontId="105" fillId="16" borderId="0" applyNumberFormat="0" applyBorder="0" applyAlignment="0" applyProtection="0"/>
    <xf numFmtId="0" fontId="105" fillId="16" borderId="0" applyNumberFormat="0" applyBorder="0" applyAlignment="0" applyProtection="0"/>
    <xf numFmtId="0" fontId="105" fillId="16" borderId="0" applyNumberFormat="0" applyBorder="0" applyAlignment="0" applyProtection="0"/>
    <xf numFmtId="0" fontId="105" fillId="16" borderId="0" applyNumberFormat="0" applyBorder="0" applyAlignment="0" applyProtection="0"/>
    <xf numFmtId="0" fontId="105" fillId="16" borderId="0" applyNumberFormat="0" applyBorder="0" applyAlignment="0" applyProtection="0"/>
    <xf numFmtId="0" fontId="105" fillId="16" borderId="0" applyNumberFormat="0" applyBorder="0" applyAlignment="0" applyProtection="0"/>
    <xf numFmtId="0" fontId="105" fillId="16" borderId="0" applyNumberFormat="0" applyBorder="0" applyAlignment="0" applyProtection="0"/>
    <xf numFmtId="0" fontId="105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5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6" fillId="16" borderId="0" applyNumberFormat="0" applyBorder="0" applyAlignment="0" applyProtection="0"/>
    <xf numFmtId="0" fontId="105" fillId="16" borderId="0" applyNumberFormat="0" applyBorder="0" applyAlignment="0" applyProtection="0"/>
    <xf numFmtId="0" fontId="105" fillId="16" borderId="0" applyNumberFormat="0" applyBorder="0" applyAlignment="0" applyProtection="0"/>
    <xf numFmtId="0" fontId="105" fillId="16" borderId="0" applyNumberFormat="0" applyBorder="0" applyAlignment="0" applyProtection="0"/>
    <xf numFmtId="0" fontId="105" fillId="16" borderId="0" applyNumberFormat="0" applyBorder="0" applyAlignment="0" applyProtection="0"/>
    <xf numFmtId="0" fontId="105" fillId="16" borderId="0" applyNumberFormat="0" applyBorder="0" applyAlignment="0" applyProtection="0"/>
    <xf numFmtId="0" fontId="105" fillId="16" borderId="0" applyNumberFormat="0" applyBorder="0" applyAlignment="0" applyProtection="0"/>
    <xf numFmtId="0" fontId="104" fillId="17" borderId="0" applyNumberFormat="0" applyBorder="0" applyAlignment="0" applyProtection="0"/>
    <xf numFmtId="0" fontId="105" fillId="17" borderId="0" applyNumberFormat="0" applyBorder="0" applyAlignment="0" applyProtection="0"/>
    <xf numFmtId="0" fontId="105" fillId="17" borderId="0" applyNumberFormat="0" applyBorder="0" applyAlignment="0" applyProtection="0"/>
    <xf numFmtId="0" fontId="105" fillId="17" borderId="0" applyNumberFormat="0" applyBorder="0" applyAlignment="0" applyProtection="0"/>
    <xf numFmtId="0" fontId="105" fillId="17" borderId="0" applyNumberFormat="0" applyBorder="0" applyAlignment="0" applyProtection="0"/>
    <xf numFmtId="0" fontId="105" fillId="17" borderId="0" applyNumberFormat="0" applyBorder="0" applyAlignment="0" applyProtection="0"/>
    <xf numFmtId="0" fontId="105" fillId="17" borderId="0" applyNumberFormat="0" applyBorder="0" applyAlignment="0" applyProtection="0"/>
    <xf numFmtId="0" fontId="105" fillId="17" borderId="0" applyNumberFormat="0" applyBorder="0" applyAlignment="0" applyProtection="0"/>
    <xf numFmtId="0" fontId="105" fillId="17" borderId="0" applyNumberFormat="0" applyBorder="0" applyAlignment="0" applyProtection="0"/>
    <xf numFmtId="0" fontId="105" fillId="17" borderId="0" applyNumberFormat="0" applyBorder="0" applyAlignment="0" applyProtection="0"/>
    <xf numFmtId="0" fontId="105" fillId="17" borderId="0" applyNumberFormat="0" applyBorder="0" applyAlignment="0" applyProtection="0"/>
    <xf numFmtId="0" fontId="105" fillId="17" borderId="0" applyNumberFormat="0" applyBorder="0" applyAlignment="0" applyProtection="0"/>
    <xf numFmtId="0" fontId="105" fillId="17" borderId="0" applyNumberFormat="0" applyBorder="0" applyAlignment="0" applyProtection="0"/>
    <xf numFmtId="0" fontId="105" fillId="17" borderId="0" applyNumberFormat="0" applyBorder="0" applyAlignment="0" applyProtection="0"/>
    <xf numFmtId="0" fontId="105" fillId="17" borderId="0" applyNumberFormat="0" applyBorder="0" applyAlignment="0" applyProtection="0"/>
    <xf numFmtId="0" fontId="105" fillId="17" borderId="0" applyNumberFormat="0" applyBorder="0" applyAlignment="0" applyProtection="0"/>
    <xf numFmtId="0" fontId="105" fillId="17" borderId="0" applyNumberFormat="0" applyBorder="0" applyAlignment="0" applyProtection="0"/>
    <xf numFmtId="0" fontId="105" fillId="17" borderId="0" applyNumberFormat="0" applyBorder="0" applyAlignment="0" applyProtection="0"/>
    <xf numFmtId="0" fontId="106" fillId="17" borderId="0" applyNumberFormat="0" applyBorder="0" applyAlignment="0" applyProtection="0"/>
    <xf numFmtId="0" fontId="106" fillId="17" borderId="0" applyNumberFormat="0" applyBorder="0" applyAlignment="0" applyProtection="0"/>
    <xf numFmtId="0" fontId="106" fillId="17" borderId="0" applyNumberFormat="0" applyBorder="0" applyAlignment="0" applyProtection="0"/>
    <xf numFmtId="0" fontId="106" fillId="17" borderId="0" applyNumberFormat="0" applyBorder="0" applyAlignment="0" applyProtection="0"/>
    <xf numFmtId="0" fontId="105" fillId="17" borderId="0" applyNumberFormat="0" applyBorder="0" applyAlignment="0" applyProtection="0"/>
    <xf numFmtId="0" fontId="106" fillId="17" borderId="0" applyNumberFormat="0" applyBorder="0" applyAlignment="0" applyProtection="0"/>
    <xf numFmtId="0" fontId="106" fillId="17" borderId="0" applyNumberFormat="0" applyBorder="0" applyAlignment="0" applyProtection="0"/>
    <xf numFmtId="0" fontId="106" fillId="17" borderId="0" applyNumberFormat="0" applyBorder="0" applyAlignment="0" applyProtection="0"/>
    <xf numFmtId="0" fontId="105" fillId="17" borderId="0" applyNumberFormat="0" applyBorder="0" applyAlignment="0" applyProtection="0"/>
    <xf numFmtId="0" fontId="105" fillId="17" borderId="0" applyNumberFormat="0" applyBorder="0" applyAlignment="0" applyProtection="0"/>
    <xf numFmtId="0" fontId="105" fillId="17" borderId="0" applyNumberFormat="0" applyBorder="0" applyAlignment="0" applyProtection="0"/>
    <xf numFmtId="0" fontId="105" fillId="17" borderId="0" applyNumberFormat="0" applyBorder="0" applyAlignment="0" applyProtection="0"/>
    <xf numFmtId="0" fontId="105" fillId="17" borderId="0" applyNumberFormat="0" applyBorder="0" applyAlignment="0" applyProtection="0"/>
    <xf numFmtId="0" fontId="105" fillId="17" borderId="0" applyNumberFormat="0" applyBorder="0" applyAlignment="0" applyProtection="0"/>
    <xf numFmtId="0" fontId="104" fillId="18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5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167" fontId="38" fillId="0" borderId="1" applyNumberFormat="0" applyFont="0" applyBorder="0" applyAlignment="0">
      <alignment horizontal="center" vertical="center"/>
    </xf>
    <xf numFmtId="0" fontId="107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9" fillId="19" borderId="0" applyNumberFormat="0" applyBorder="0" applyAlignment="0" applyProtection="0"/>
    <xf numFmtId="0" fontId="109" fillId="19" borderId="0" applyNumberFormat="0" applyBorder="0" applyAlignment="0" applyProtection="0"/>
    <xf numFmtId="0" fontId="109" fillId="19" borderId="0" applyNumberFormat="0" applyBorder="0" applyAlignment="0" applyProtection="0"/>
    <xf numFmtId="0" fontId="109" fillId="19" borderId="0" applyNumberFormat="0" applyBorder="0" applyAlignment="0" applyProtection="0"/>
    <xf numFmtId="0" fontId="108" fillId="19" borderId="0" applyNumberFormat="0" applyBorder="0" applyAlignment="0" applyProtection="0"/>
    <xf numFmtId="0" fontId="109" fillId="19" borderId="0" applyNumberFormat="0" applyBorder="0" applyAlignment="0" applyProtection="0"/>
    <xf numFmtId="0" fontId="109" fillId="19" borderId="0" applyNumberFormat="0" applyBorder="0" applyAlignment="0" applyProtection="0"/>
    <xf numFmtId="0" fontId="109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8" fillId="19" borderId="0" applyNumberFormat="0" applyBorder="0" applyAlignment="0" applyProtection="0"/>
    <xf numFmtId="0" fontId="107" fillId="20" borderId="0" applyNumberFormat="0" applyBorder="0" applyAlignment="0" applyProtection="0"/>
    <xf numFmtId="0" fontId="108" fillId="20" borderId="0" applyNumberFormat="0" applyBorder="0" applyAlignment="0" applyProtection="0"/>
    <xf numFmtId="0" fontId="108" fillId="20" borderId="0" applyNumberFormat="0" applyBorder="0" applyAlignment="0" applyProtection="0"/>
    <xf numFmtId="0" fontId="108" fillId="20" borderId="0" applyNumberFormat="0" applyBorder="0" applyAlignment="0" applyProtection="0"/>
    <xf numFmtId="0" fontId="108" fillId="20" borderId="0" applyNumberFormat="0" applyBorder="0" applyAlignment="0" applyProtection="0"/>
    <xf numFmtId="0" fontId="108" fillId="20" borderId="0" applyNumberFormat="0" applyBorder="0" applyAlignment="0" applyProtection="0"/>
    <xf numFmtId="0" fontId="108" fillId="20" borderId="0" applyNumberFormat="0" applyBorder="0" applyAlignment="0" applyProtection="0"/>
    <xf numFmtId="0" fontId="108" fillId="20" borderId="0" applyNumberFormat="0" applyBorder="0" applyAlignment="0" applyProtection="0"/>
    <xf numFmtId="0" fontId="108" fillId="20" borderId="0" applyNumberFormat="0" applyBorder="0" applyAlignment="0" applyProtection="0"/>
    <xf numFmtId="0" fontId="108" fillId="20" borderId="0" applyNumberFormat="0" applyBorder="0" applyAlignment="0" applyProtection="0"/>
    <xf numFmtId="0" fontId="108" fillId="20" borderId="0" applyNumberFormat="0" applyBorder="0" applyAlignment="0" applyProtection="0"/>
    <xf numFmtId="0" fontId="108" fillId="20" borderId="0" applyNumberFormat="0" applyBorder="0" applyAlignment="0" applyProtection="0"/>
    <xf numFmtId="0" fontId="108" fillId="20" borderId="0" applyNumberFormat="0" applyBorder="0" applyAlignment="0" applyProtection="0"/>
    <xf numFmtId="0" fontId="108" fillId="20" borderId="0" applyNumberFormat="0" applyBorder="0" applyAlignment="0" applyProtection="0"/>
    <xf numFmtId="0" fontId="108" fillId="20" borderId="0" applyNumberFormat="0" applyBorder="0" applyAlignment="0" applyProtection="0"/>
    <xf numFmtId="0" fontId="108" fillId="20" borderId="0" applyNumberFormat="0" applyBorder="0" applyAlignment="0" applyProtection="0"/>
    <xf numFmtId="0" fontId="108" fillId="20" borderId="0" applyNumberFormat="0" applyBorder="0" applyAlignment="0" applyProtection="0"/>
    <xf numFmtId="0" fontId="108" fillId="20" borderId="0" applyNumberFormat="0" applyBorder="0" applyAlignment="0" applyProtection="0"/>
    <xf numFmtId="0" fontId="109" fillId="20" borderId="0" applyNumberFormat="0" applyBorder="0" applyAlignment="0" applyProtection="0"/>
    <xf numFmtId="0" fontId="109" fillId="20" borderId="0" applyNumberFormat="0" applyBorder="0" applyAlignment="0" applyProtection="0"/>
    <xf numFmtId="0" fontId="109" fillId="20" borderId="0" applyNumberFormat="0" applyBorder="0" applyAlignment="0" applyProtection="0"/>
    <xf numFmtId="0" fontId="109" fillId="20" borderId="0" applyNumberFormat="0" applyBorder="0" applyAlignment="0" applyProtection="0"/>
    <xf numFmtId="0" fontId="108" fillId="20" borderId="0" applyNumberFormat="0" applyBorder="0" applyAlignment="0" applyProtection="0"/>
    <xf numFmtId="0" fontId="109" fillId="20" borderId="0" applyNumberFormat="0" applyBorder="0" applyAlignment="0" applyProtection="0"/>
    <xf numFmtId="0" fontId="109" fillId="20" borderId="0" applyNumberFormat="0" applyBorder="0" applyAlignment="0" applyProtection="0"/>
    <xf numFmtId="0" fontId="109" fillId="20" borderId="0" applyNumberFormat="0" applyBorder="0" applyAlignment="0" applyProtection="0"/>
    <xf numFmtId="0" fontId="108" fillId="20" borderId="0" applyNumberFormat="0" applyBorder="0" applyAlignment="0" applyProtection="0"/>
    <xf numFmtId="0" fontId="108" fillId="20" borderId="0" applyNumberFormat="0" applyBorder="0" applyAlignment="0" applyProtection="0"/>
    <xf numFmtId="0" fontId="108" fillId="20" borderId="0" applyNumberFormat="0" applyBorder="0" applyAlignment="0" applyProtection="0"/>
    <xf numFmtId="0" fontId="108" fillId="20" borderId="0" applyNumberFormat="0" applyBorder="0" applyAlignment="0" applyProtection="0"/>
    <xf numFmtId="0" fontId="108" fillId="20" borderId="0" applyNumberFormat="0" applyBorder="0" applyAlignment="0" applyProtection="0"/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8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8" fillId="21" borderId="0" applyNumberFormat="0" applyBorder="0" applyAlignment="0" applyProtection="0"/>
    <xf numFmtId="0" fontId="108" fillId="21" borderId="0" applyNumberFormat="0" applyBorder="0" applyAlignment="0" applyProtection="0"/>
    <xf numFmtId="0" fontId="108" fillId="21" borderId="0" applyNumberFormat="0" applyBorder="0" applyAlignment="0" applyProtection="0"/>
    <xf numFmtId="0" fontId="108" fillId="21" borderId="0" applyNumberFormat="0" applyBorder="0" applyAlignment="0" applyProtection="0"/>
    <xf numFmtId="0" fontId="108" fillId="21" borderId="0" applyNumberFormat="0" applyBorder="0" applyAlignment="0" applyProtection="0"/>
    <xf numFmtId="0" fontId="108" fillId="21" borderId="0" applyNumberFormat="0" applyBorder="0" applyAlignment="0" applyProtection="0"/>
    <xf numFmtId="0" fontId="108" fillId="21" borderId="0" applyNumberFormat="0" applyBorder="0" applyAlignment="0" applyProtection="0"/>
    <xf numFmtId="0" fontId="108" fillId="21" borderId="0" applyNumberFormat="0" applyBorder="0" applyAlignment="0" applyProtection="0"/>
    <xf numFmtId="0" fontId="108" fillId="21" borderId="0" applyNumberFormat="0" applyBorder="0" applyAlignment="0" applyProtection="0"/>
    <xf numFmtId="0" fontId="108" fillId="21" borderId="0" applyNumberFormat="0" applyBorder="0" applyAlignment="0" applyProtection="0"/>
    <xf numFmtId="0" fontId="108" fillId="21" borderId="0" applyNumberFormat="0" applyBorder="0" applyAlignment="0" applyProtection="0"/>
    <xf numFmtId="0" fontId="108" fillId="21" borderId="0" applyNumberFormat="0" applyBorder="0" applyAlignment="0" applyProtection="0"/>
    <xf numFmtId="0" fontId="108" fillId="21" borderId="0" applyNumberFormat="0" applyBorder="0" applyAlignment="0" applyProtection="0"/>
    <xf numFmtId="0" fontId="108" fillId="21" borderId="0" applyNumberFormat="0" applyBorder="0" applyAlignment="0" applyProtection="0"/>
    <xf numFmtId="0" fontId="108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8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8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8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8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8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8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8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9" fillId="21" borderId="0" applyNumberFormat="0" applyBorder="0" applyAlignment="0" applyProtection="0"/>
    <xf numFmtId="0" fontId="109" fillId="21" borderId="0" applyNumberFormat="0" applyBorder="0" applyAlignment="0" applyProtection="0"/>
    <xf numFmtId="0" fontId="109" fillId="21" borderId="0" applyNumberFormat="0" applyBorder="0" applyAlignment="0" applyProtection="0"/>
    <xf numFmtId="0" fontId="109" fillId="21" borderId="0" applyNumberFormat="0" applyBorder="0" applyAlignment="0" applyProtection="0"/>
    <xf numFmtId="0" fontId="109" fillId="21" borderId="0" applyNumberFormat="0" applyBorder="0" applyAlignment="0" applyProtection="0"/>
    <xf numFmtId="0" fontId="109" fillId="21" borderId="0" applyNumberFormat="0" applyBorder="0" applyAlignment="0" applyProtection="0"/>
    <xf numFmtId="0" fontId="109" fillId="21" borderId="0" applyNumberFormat="0" applyBorder="0" applyAlignment="0" applyProtection="0"/>
    <xf numFmtId="0" fontId="108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8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8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8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8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8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8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8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8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7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9" fillId="23" borderId="0" applyNumberFormat="0" applyBorder="0" applyAlignment="0" applyProtection="0"/>
    <xf numFmtId="0" fontId="109" fillId="23" borderId="0" applyNumberFormat="0" applyBorder="0" applyAlignment="0" applyProtection="0"/>
    <xf numFmtId="0" fontId="109" fillId="23" borderId="0" applyNumberFormat="0" applyBorder="0" applyAlignment="0" applyProtection="0"/>
    <xf numFmtId="0" fontId="109" fillId="23" borderId="0" applyNumberFormat="0" applyBorder="0" applyAlignment="0" applyProtection="0"/>
    <xf numFmtId="0" fontId="108" fillId="23" borderId="0" applyNumberFormat="0" applyBorder="0" applyAlignment="0" applyProtection="0"/>
    <xf numFmtId="0" fontId="109" fillId="23" borderId="0" applyNumberFormat="0" applyBorder="0" applyAlignment="0" applyProtection="0"/>
    <xf numFmtId="0" fontId="109" fillId="23" borderId="0" applyNumberFormat="0" applyBorder="0" applyAlignment="0" applyProtection="0"/>
    <xf numFmtId="0" fontId="109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8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8" fillId="24" borderId="0" applyNumberFormat="0" applyBorder="0" applyAlignment="0" applyProtection="0"/>
    <xf numFmtId="0" fontId="108" fillId="24" borderId="0" applyNumberFormat="0" applyBorder="0" applyAlignment="0" applyProtection="0"/>
    <xf numFmtId="0" fontId="108" fillId="24" borderId="0" applyNumberFormat="0" applyBorder="0" applyAlignment="0" applyProtection="0"/>
    <xf numFmtId="0" fontId="108" fillId="24" borderId="0" applyNumberFormat="0" applyBorder="0" applyAlignment="0" applyProtection="0"/>
    <xf numFmtId="0" fontId="108" fillId="24" borderId="0" applyNumberFormat="0" applyBorder="0" applyAlignment="0" applyProtection="0"/>
    <xf numFmtId="0" fontId="108" fillId="24" borderId="0" applyNumberFormat="0" applyBorder="0" applyAlignment="0" applyProtection="0"/>
    <xf numFmtId="0" fontId="108" fillId="24" borderId="0" applyNumberFormat="0" applyBorder="0" applyAlignment="0" applyProtection="0"/>
    <xf numFmtId="0" fontId="108" fillId="24" borderId="0" applyNumberFormat="0" applyBorder="0" applyAlignment="0" applyProtection="0"/>
    <xf numFmtId="0" fontId="108" fillId="24" borderId="0" applyNumberFormat="0" applyBorder="0" applyAlignment="0" applyProtection="0"/>
    <xf numFmtId="0" fontId="108" fillId="24" borderId="0" applyNumberFormat="0" applyBorder="0" applyAlignment="0" applyProtection="0"/>
    <xf numFmtId="0" fontId="108" fillId="24" borderId="0" applyNumberFormat="0" applyBorder="0" applyAlignment="0" applyProtection="0"/>
    <xf numFmtId="0" fontId="108" fillId="24" borderId="0" applyNumberFormat="0" applyBorder="0" applyAlignment="0" applyProtection="0"/>
    <xf numFmtId="0" fontId="108" fillId="24" borderId="0" applyNumberFormat="0" applyBorder="0" applyAlignment="0" applyProtection="0"/>
    <xf numFmtId="0" fontId="108" fillId="24" borderId="0" applyNumberFormat="0" applyBorder="0" applyAlignment="0" applyProtection="0"/>
    <xf numFmtId="0" fontId="108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8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8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8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8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8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8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8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9" fillId="24" borderId="0" applyNumberFormat="0" applyBorder="0" applyAlignment="0" applyProtection="0"/>
    <xf numFmtId="0" fontId="109" fillId="24" borderId="0" applyNumberFormat="0" applyBorder="0" applyAlignment="0" applyProtection="0"/>
    <xf numFmtId="0" fontId="109" fillId="24" borderId="0" applyNumberFormat="0" applyBorder="0" applyAlignment="0" applyProtection="0"/>
    <xf numFmtId="0" fontId="109" fillId="24" borderId="0" applyNumberFormat="0" applyBorder="0" applyAlignment="0" applyProtection="0"/>
    <xf numFmtId="0" fontId="109" fillId="24" borderId="0" applyNumberFormat="0" applyBorder="0" applyAlignment="0" applyProtection="0"/>
    <xf numFmtId="0" fontId="109" fillId="24" borderId="0" applyNumberFormat="0" applyBorder="0" applyAlignment="0" applyProtection="0"/>
    <xf numFmtId="0" fontId="109" fillId="24" borderId="0" applyNumberFormat="0" applyBorder="0" applyAlignment="0" applyProtection="0"/>
    <xf numFmtId="0" fontId="107" fillId="25" borderId="0" applyNumberFormat="0" applyBorder="0" applyAlignment="0" applyProtection="0"/>
    <xf numFmtId="0" fontId="108" fillId="25" borderId="0" applyNumberFormat="0" applyBorder="0" applyAlignment="0" applyProtection="0"/>
    <xf numFmtId="0" fontId="108" fillId="25" borderId="0" applyNumberFormat="0" applyBorder="0" applyAlignment="0" applyProtection="0"/>
    <xf numFmtId="0" fontId="108" fillId="25" borderId="0" applyNumberFormat="0" applyBorder="0" applyAlignment="0" applyProtection="0"/>
    <xf numFmtId="0" fontId="108" fillId="25" borderId="0" applyNumberFormat="0" applyBorder="0" applyAlignment="0" applyProtection="0"/>
    <xf numFmtId="0" fontId="108" fillId="25" borderId="0" applyNumberFormat="0" applyBorder="0" applyAlignment="0" applyProtection="0"/>
    <xf numFmtId="0" fontId="108" fillId="25" borderId="0" applyNumberFormat="0" applyBorder="0" applyAlignment="0" applyProtection="0"/>
    <xf numFmtId="0" fontId="108" fillId="25" borderId="0" applyNumberFormat="0" applyBorder="0" applyAlignment="0" applyProtection="0"/>
    <xf numFmtId="0" fontId="108" fillId="25" borderId="0" applyNumberFormat="0" applyBorder="0" applyAlignment="0" applyProtection="0"/>
    <xf numFmtId="0" fontId="108" fillId="25" borderId="0" applyNumberFormat="0" applyBorder="0" applyAlignment="0" applyProtection="0"/>
    <xf numFmtId="0" fontId="108" fillId="25" borderId="0" applyNumberFormat="0" applyBorder="0" applyAlignment="0" applyProtection="0"/>
    <xf numFmtId="0" fontId="108" fillId="25" borderId="0" applyNumberFormat="0" applyBorder="0" applyAlignment="0" applyProtection="0"/>
    <xf numFmtId="0" fontId="108" fillId="25" borderId="0" applyNumberFormat="0" applyBorder="0" applyAlignment="0" applyProtection="0"/>
    <xf numFmtId="0" fontId="108" fillId="25" borderId="0" applyNumberFormat="0" applyBorder="0" applyAlignment="0" applyProtection="0"/>
    <xf numFmtId="0" fontId="108" fillId="25" borderId="0" applyNumberFormat="0" applyBorder="0" applyAlignment="0" applyProtection="0"/>
    <xf numFmtId="0" fontId="108" fillId="25" borderId="0" applyNumberFormat="0" applyBorder="0" applyAlignment="0" applyProtection="0"/>
    <xf numFmtId="0" fontId="108" fillId="25" borderId="0" applyNumberFormat="0" applyBorder="0" applyAlignment="0" applyProtection="0"/>
    <xf numFmtId="0" fontId="108" fillId="25" borderId="0" applyNumberFormat="0" applyBorder="0" applyAlignment="0" applyProtection="0"/>
    <xf numFmtId="0" fontId="109" fillId="25" borderId="0" applyNumberFormat="0" applyBorder="0" applyAlignment="0" applyProtection="0"/>
    <xf numFmtId="0" fontId="109" fillId="25" borderId="0" applyNumberFormat="0" applyBorder="0" applyAlignment="0" applyProtection="0"/>
    <xf numFmtId="0" fontId="109" fillId="25" borderId="0" applyNumberFormat="0" applyBorder="0" applyAlignment="0" applyProtection="0"/>
    <xf numFmtId="0" fontId="109" fillId="25" borderId="0" applyNumberFormat="0" applyBorder="0" applyAlignment="0" applyProtection="0"/>
    <xf numFmtId="0" fontId="108" fillId="25" borderId="0" applyNumberFormat="0" applyBorder="0" applyAlignment="0" applyProtection="0"/>
    <xf numFmtId="0" fontId="109" fillId="25" borderId="0" applyNumberFormat="0" applyBorder="0" applyAlignment="0" applyProtection="0"/>
    <xf numFmtId="0" fontId="109" fillId="25" borderId="0" applyNumberFormat="0" applyBorder="0" applyAlignment="0" applyProtection="0"/>
    <xf numFmtId="0" fontId="109" fillId="25" borderId="0" applyNumberFormat="0" applyBorder="0" applyAlignment="0" applyProtection="0"/>
    <xf numFmtId="0" fontId="108" fillId="25" borderId="0" applyNumberFormat="0" applyBorder="0" applyAlignment="0" applyProtection="0"/>
    <xf numFmtId="0" fontId="108" fillId="25" borderId="0" applyNumberFormat="0" applyBorder="0" applyAlignment="0" applyProtection="0"/>
    <xf numFmtId="0" fontId="108" fillId="25" borderId="0" applyNumberFormat="0" applyBorder="0" applyAlignment="0" applyProtection="0"/>
    <xf numFmtId="0" fontId="108" fillId="25" borderId="0" applyNumberFormat="0" applyBorder="0" applyAlignment="0" applyProtection="0"/>
    <xf numFmtId="0" fontId="108" fillId="25" borderId="0" applyNumberFormat="0" applyBorder="0" applyAlignment="0" applyProtection="0"/>
    <xf numFmtId="0" fontId="108" fillId="25" borderId="0" applyNumberFormat="0" applyBorder="0" applyAlignment="0" applyProtection="0"/>
    <xf numFmtId="0" fontId="107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9" fillId="26" borderId="0" applyNumberFormat="0" applyBorder="0" applyAlignment="0" applyProtection="0"/>
    <xf numFmtId="0" fontId="109" fillId="26" borderId="0" applyNumberFormat="0" applyBorder="0" applyAlignment="0" applyProtection="0"/>
    <xf numFmtId="0" fontId="109" fillId="26" borderId="0" applyNumberFormat="0" applyBorder="0" applyAlignment="0" applyProtection="0"/>
    <xf numFmtId="0" fontId="109" fillId="26" borderId="0" applyNumberFormat="0" applyBorder="0" applyAlignment="0" applyProtection="0"/>
    <xf numFmtId="0" fontId="108" fillId="26" borderId="0" applyNumberFormat="0" applyBorder="0" applyAlignment="0" applyProtection="0"/>
    <xf numFmtId="0" fontId="109" fillId="26" borderId="0" applyNumberFormat="0" applyBorder="0" applyAlignment="0" applyProtection="0"/>
    <xf numFmtId="0" fontId="109" fillId="26" borderId="0" applyNumberFormat="0" applyBorder="0" applyAlignment="0" applyProtection="0"/>
    <xf numFmtId="0" fontId="109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8" fillId="26" borderId="0" applyNumberFormat="0" applyBorder="0" applyAlignment="0" applyProtection="0"/>
    <xf numFmtId="0" fontId="107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9" fillId="27" borderId="0" applyNumberFormat="0" applyBorder="0" applyAlignment="0" applyProtection="0"/>
    <xf numFmtId="0" fontId="109" fillId="27" borderId="0" applyNumberFormat="0" applyBorder="0" applyAlignment="0" applyProtection="0"/>
    <xf numFmtId="0" fontId="109" fillId="27" borderId="0" applyNumberFormat="0" applyBorder="0" applyAlignment="0" applyProtection="0"/>
    <xf numFmtId="0" fontId="109" fillId="27" borderId="0" applyNumberFormat="0" applyBorder="0" applyAlignment="0" applyProtection="0"/>
    <xf numFmtId="0" fontId="108" fillId="27" borderId="0" applyNumberFormat="0" applyBorder="0" applyAlignment="0" applyProtection="0"/>
    <xf numFmtId="0" fontId="109" fillId="27" borderId="0" applyNumberFormat="0" applyBorder="0" applyAlignment="0" applyProtection="0"/>
    <xf numFmtId="0" fontId="109" fillId="27" borderId="0" applyNumberFormat="0" applyBorder="0" applyAlignment="0" applyProtection="0"/>
    <xf numFmtId="0" fontId="109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8" fillId="27" borderId="0" applyNumberFormat="0" applyBorder="0" applyAlignment="0" applyProtection="0"/>
    <xf numFmtId="0" fontId="107" fillId="28" borderId="0" applyNumberFormat="0" applyBorder="0" applyAlignment="0" applyProtection="0"/>
    <xf numFmtId="0" fontId="108" fillId="28" borderId="0" applyNumberFormat="0" applyBorder="0" applyAlignment="0" applyProtection="0"/>
    <xf numFmtId="0" fontId="108" fillId="28" borderId="0" applyNumberFormat="0" applyBorder="0" applyAlignment="0" applyProtection="0"/>
    <xf numFmtId="0" fontId="108" fillId="28" borderId="0" applyNumberFormat="0" applyBorder="0" applyAlignment="0" applyProtection="0"/>
    <xf numFmtId="0" fontId="108" fillId="28" borderId="0" applyNumberFormat="0" applyBorder="0" applyAlignment="0" applyProtection="0"/>
    <xf numFmtId="0" fontId="108" fillId="28" borderId="0" applyNumberFormat="0" applyBorder="0" applyAlignment="0" applyProtection="0"/>
    <xf numFmtId="0" fontId="108" fillId="28" borderId="0" applyNumberFormat="0" applyBorder="0" applyAlignment="0" applyProtection="0"/>
    <xf numFmtId="0" fontId="108" fillId="28" borderId="0" applyNumberFormat="0" applyBorder="0" applyAlignment="0" applyProtection="0"/>
    <xf numFmtId="0" fontId="108" fillId="28" borderId="0" applyNumberFormat="0" applyBorder="0" applyAlignment="0" applyProtection="0"/>
    <xf numFmtId="0" fontId="108" fillId="28" borderId="0" applyNumberFormat="0" applyBorder="0" applyAlignment="0" applyProtection="0"/>
    <xf numFmtId="0" fontId="108" fillId="28" borderId="0" applyNumberFormat="0" applyBorder="0" applyAlignment="0" applyProtection="0"/>
    <xf numFmtId="0" fontId="108" fillId="28" borderId="0" applyNumberFormat="0" applyBorder="0" applyAlignment="0" applyProtection="0"/>
    <xf numFmtId="0" fontId="108" fillId="28" borderId="0" applyNumberFormat="0" applyBorder="0" applyAlignment="0" applyProtection="0"/>
    <xf numFmtId="0" fontId="108" fillId="28" borderId="0" applyNumberFormat="0" applyBorder="0" applyAlignment="0" applyProtection="0"/>
    <xf numFmtId="0" fontId="108" fillId="28" borderId="0" applyNumberFormat="0" applyBorder="0" applyAlignment="0" applyProtection="0"/>
    <xf numFmtId="0" fontId="108" fillId="28" borderId="0" applyNumberFormat="0" applyBorder="0" applyAlignment="0" applyProtection="0"/>
    <xf numFmtId="0" fontId="108" fillId="28" borderId="0" applyNumberFormat="0" applyBorder="0" applyAlignment="0" applyProtection="0"/>
    <xf numFmtId="0" fontId="108" fillId="28" borderId="0" applyNumberFormat="0" applyBorder="0" applyAlignment="0" applyProtection="0"/>
    <xf numFmtId="0" fontId="109" fillId="28" borderId="0" applyNumberFormat="0" applyBorder="0" applyAlignment="0" applyProtection="0"/>
    <xf numFmtId="0" fontId="109" fillId="28" borderId="0" applyNumberFormat="0" applyBorder="0" applyAlignment="0" applyProtection="0"/>
    <xf numFmtId="0" fontId="109" fillId="28" borderId="0" applyNumberFormat="0" applyBorder="0" applyAlignment="0" applyProtection="0"/>
    <xf numFmtId="0" fontId="109" fillId="28" borderId="0" applyNumberFormat="0" applyBorder="0" applyAlignment="0" applyProtection="0"/>
    <xf numFmtId="0" fontId="108" fillId="28" borderId="0" applyNumberFormat="0" applyBorder="0" applyAlignment="0" applyProtection="0"/>
    <xf numFmtId="0" fontId="109" fillId="28" borderId="0" applyNumberFormat="0" applyBorder="0" applyAlignment="0" applyProtection="0"/>
    <xf numFmtId="0" fontId="109" fillId="28" borderId="0" applyNumberFormat="0" applyBorder="0" applyAlignment="0" applyProtection="0"/>
    <xf numFmtId="0" fontId="109" fillId="28" borderId="0" applyNumberFormat="0" applyBorder="0" applyAlignment="0" applyProtection="0"/>
    <xf numFmtId="0" fontId="108" fillId="28" borderId="0" applyNumberFormat="0" applyBorder="0" applyAlignment="0" applyProtection="0"/>
    <xf numFmtId="0" fontId="108" fillId="28" borderId="0" applyNumberFormat="0" applyBorder="0" applyAlignment="0" applyProtection="0"/>
    <xf numFmtId="0" fontId="108" fillId="28" borderId="0" applyNumberFormat="0" applyBorder="0" applyAlignment="0" applyProtection="0"/>
    <xf numFmtId="0" fontId="108" fillId="28" borderId="0" applyNumberFormat="0" applyBorder="0" applyAlignment="0" applyProtection="0"/>
    <xf numFmtId="0" fontId="108" fillId="28" borderId="0" applyNumberFormat="0" applyBorder="0" applyAlignment="0" applyProtection="0"/>
    <xf numFmtId="0" fontId="108" fillId="28" borderId="0" applyNumberFormat="0" applyBorder="0" applyAlignment="0" applyProtection="0"/>
    <xf numFmtId="0" fontId="107" fillId="29" borderId="0" applyNumberFormat="0" applyBorder="0" applyAlignment="0" applyProtection="0"/>
    <xf numFmtId="0" fontId="108" fillId="29" borderId="0" applyNumberFormat="0" applyBorder="0" applyAlignment="0" applyProtection="0"/>
    <xf numFmtId="0" fontId="108" fillId="29" borderId="0" applyNumberFormat="0" applyBorder="0" applyAlignment="0" applyProtection="0"/>
    <xf numFmtId="0" fontId="108" fillId="29" borderId="0" applyNumberFormat="0" applyBorder="0" applyAlignment="0" applyProtection="0"/>
    <xf numFmtId="0" fontId="108" fillId="29" borderId="0" applyNumberFormat="0" applyBorder="0" applyAlignment="0" applyProtection="0"/>
    <xf numFmtId="0" fontId="108" fillId="29" borderId="0" applyNumberFormat="0" applyBorder="0" applyAlignment="0" applyProtection="0"/>
    <xf numFmtId="0" fontId="108" fillId="29" borderId="0" applyNumberFormat="0" applyBorder="0" applyAlignment="0" applyProtection="0"/>
    <xf numFmtId="0" fontId="108" fillId="29" borderId="0" applyNumberFormat="0" applyBorder="0" applyAlignment="0" applyProtection="0"/>
    <xf numFmtId="0" fontId="108" fillId="29" borderId="0" applyNumberFormat="0" applyBorder="0" applyAlignment="0" applyProtection="0"/>
    <xf numFmtId="0" fontId="108" fillId="29" borderId="0" applyNumberFormat="0" applyBorder="0" applyAlignment="0" applyProtection="0"/>
    <xf numFmtId="0" fontId="108" fillId="29" borderId="0" applyNumberFormat="0" applyBorder="0" applyAlignment="0" applyProtection="0"/>
    <xf numFmtId="0" fontId="108" fillId="29" borderId="0" applyNumberFormat="0" applyBorder="0" applyAlignment="0" applyProtection="0"/>
    <xf numFmtId="0" fontId="108" fillId="29" borderId="0" applyNumberFormat="0" applyBorder="0" applyAlignment="0" applyProtection="0"/>
    <xf numFmtId="0" fontId="108" fillId="29" borderId="0" applyNumberFormat="0" applyBorder="0" applyAlignment="0" applyProtection="0"/>
    <xf numFmtId="0" fontId="108" fillId="29" borderId="0" applyNumberFormat="0" applyBorder="0" applyAlignment="0" applyProtection="0"/>
    <xf numFmtId="0" fontId="108" fillId="29" borderId="0" applyNumberFormat="0" applyBorder="0" applyAlignment="0" applyProtection="0"/>
    <xf numFmtId="0" fontId="108" fillId="29" borderId="0" applyNumberFormat="0" applyBorder="0" applyAlignment="0" applyProtection="0"/>
    <xf numFmtId="0" fontId="108" fillId="29" borderId="0" applyNumberFormat="0" applyBorder="0" applyAlignment="0" applyProtection="0"/>
    <xf numFmtId="0" fontId="109" fillId="29" borderId="0" applyNumberFormat="0" applyBorder="0" applyAlignment="0" applyProtection="0"/>
    <xf numFmtId="0" fontId="109" fillId="29" borderId="0" applyNumberFormat="0" applyBorder="0" applyAlignment="0" applyProtection="0"/>
    <xf numFmtId="0" fontId="109" fillId="29" borderId="0" applyNumberFormat="0" applyBorder="0" applyAlignment="0" applyProtection="0"/>
    <xf numFmtId="0" fontId="109" fillId="29" borderId="0" applyNumberFormat="0" applyBorder="0" applyAlignment="0" applyProtection="0"/>
    <xf numFmtId="0" fontId="108" fillId="29" borderId="0" applyNumberFormat="0" applyBorder="0" applyAlignment="0" applyProtection="0"/>
    <xf numFmtId="0" fontId="109" fillId="29" borderId="0" applyNumberFormat="0" applyBorder="0" applyAlignment="0" applyProtection="0"/>
    <xf numFmtId="0" fontId="109" fillId="29" borderId="0" applyNumberFormat="0" applyBorder="0" applyAlignment="0" applyProtection="0"/>
    <xf numFmtId="0" fontId="109" fillId="29" borderId="0" applyNumberFormat="0" applyBorder="0" applyAlignment="0" applyProtection="0"/>
    <xf numFmtId="0" fontId="108" fillId="29" borderId="0" applyNumberFormat="0" applyBorder="0" applyAlignment="0" applyProtection="0"/>
    <xf numFmtId="0" fontId="108" fillId="29" borderId="0" applyNumberFormat="0" applyBorder="0" applyAlignment="0" applyProtection="0"/>
    <xf numFmtId="0" fontId="108" fillId="29" borderId="0" applyNumberFormat="0" applyBorder="0" applyAlignment="0" applyProtection="0"/>
    <xf numFmtId="0" fontId="108" fillId="29" borderId="0" applyNumberFormat="0" applyBorder="0" applyAlignment="0" applyProtection="0"/>
    <xf numFmtId="0" fontId="108" fillId="29" borderId="0" applyNumberFormat="0" applyBorder="0" applyAlignment="0" applyProtection="0"/>
    <xf numFmtId="0" fontId="108" fillId="29" borderId="0" applyNumberFormat="0" applyBorder="0" applyAlignment="0" applyProtection="0"/>
    <xf numFmtId="0" fontId="107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9" fillId="30" borderId="0" applyNumberFormat="0" applyBorder="0" applyAlignment="0" applyProtection="0"/>
    <xf numFmtId="0" fontId="109" fillId="30" borderId="0" applyNumberFormat="0" applyBorder="0" applyAlignment="0" applyProtection="0"/>
    <xf numFmtId="0" fontId="109" fillId="30" borderId="0" applyNumberFormat="0" applyBorder="0" applyAlignment="0" applyProtection="0"/>
    <xf numFmtId="0" fontId="109" fillId="30" borderId="0" applyNumberFormat="0" applyBorder="0" applyAlignment="0" applyProtection="0"/>
    <xf numFmtId="0" fontId="108" fillId="30" borderId="0" applyNumberFormat="0" applyBorder="0" applyAlignment="0" applyProtection="0"/>
    <xf numFmtId="0" fontId="109" fillId="30" borderId="0" applyNumberFormat="0" applyBorder="0" applyAlignment="0" applyProtection="0"/>
    <xf numFmtId="0" fontId="109" fillId="30" borderId="0" applyNumberFormat="0" applyBorder="0" applyAlignment="0" applyProtection="0"/>
    <xf numFmtId="0" fontId="109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30" borderId="0" applyNumberFormat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0" fillId="31" borderId="0" applyNumberFormat="0" applyBorder="0" applyAlignment="0" applyProtection="0"/>
    <xf numFmtId="0" fontId="111" fillId="31" borderId="0" applyNumberFormat="0" applyBorder="0" applyAlignment="0" applyProtection="0"/>
    <xf numFmtId="0" fontId="111" fillId="31" borderId="0" applyNumberFormat="0" applyBorder="0" applyAlignment="0" applyProtection="0"/>
    <xf numFmtId="0" fontId="111" fillId="31" borderId="0" applyNumberFormat="0" applyBorder="0" applyAlignment="0" applyProtection="0"/>
    <xf numFmtId="0" fontId="111" fillId="31" borderId="0" applyNumberFormat="0" applyBorder="0" applyAlignment="0" applyProtection="0"/>
    <xf numFmtId="0" fontId="111" fillId="31" borderId="0" applyNumberFormat="0" applyBorder="0" applyAlignment="0" applyProtection="0"/>
    <xf numFmtId="0" fontId="111" fillId="31" borderId="0" applyNumberFormat="0" applyBorder="0" applyAlignment="0" applyProtection="0"/>
    <xf numFmtId="0" fontId="111" fillId="31" borderId="0" applyNumberFormat="0" applyBorder="0" applyAlignment="0" applyProtection="0"/>
    <xf numFmtId="0" fontId="111" fillId="31" borderId="0" applyNumberFormat="0" applyBorder="0" applyAlignment="0" applyProtection="0"/>
    <xf numFmtId="0" fontId="111" fillId="31" borderId="0" applyNumberFormat="0" applyBorder="0" applyAlignment="0" applyProtection="0"/>
    <xf numFmtId="0" fontId="111" fillId="31" borderId="0" applyNumberFormat="0" applyBorder="0" applyAlignment="0" applyProtection="0"/>
    <xf numFmtId="0" fontId="111" fillId="31" borderId="0" applyNumberFormat="0" applyBorder="0" applyAlignment="0" applyProtection="0"/>
    <xf numFmtId="0" fontId="111" fillId="31" borderId="0" applyNumberFormat="0" applyBorder="0" applyAlignment="0" applyProtection="0"/>
    <xf numFmtId="0" fontId="111" fillId="31" borderId="0" applyNumberFormat="0" applyBorder="0" applyAlignment="0" applyProtection="0"/>
    <xf numFmtId="0" fontId="111" fillId="31" borderId="0" applyNumberFormat="0" applyBorder="0" applyAlignment="0" applyProtection="0"/>
    <xf numFmtId="0" fontId="111" fillId="31" borderId="0" applyNumberFormat="0" applyBorder="0" applyAlignment="0" applyProtection="0"/>
    <xf numFmtId="0" fontId="111" fillId="31" borderId="0" applyNumberFormat="0" applyBorder="0" applyAlignment="0" applyProtection="0"/>
    <xf numFmtId="0" fontId="111" fillId="31" borderId="0" applyNumberFormat="0" applyBorder="0" applyAlignment="0" applyProtection="0"/>
    <xf numFmtId="0" fontId="112" fillId="31" borderId="0" applyNumberFormat="0" applyBorder="0" applyAlignment="0" applyProtection="0"/>
    <xf numFmtId="0" fontId="112" fillId="31" borderId="0" applyNumberFormat="0" applyBorder="0" applyAlignment="0" applyProtection="0"/>
    <xf numFmtId="0" fontId="112" fillId="31" borderId="0" applyNumberFormat="0" applyBorder="0" applyAlignment="0" applyProtection="0"/>
    <xf numFmtId="0" fontId="112" fillId="31" borderId="0" applyNumberFormat="0" applyBorder="0" applyAlignment="0" applyProtection="0"/>
    <xf numFmtId="0" fontId="111" fillId="31" borderId="0" applyNumberFormat="0" applyBorder="0" applyAlignment="0" applyProtection="0"/>
    <xf numFmtId="0" fontId="112" fillId="31" borderId="0" applyNumberFormat="0" applyBorder="0" applyAlignment="0" applyProtection="0"/>
    <xf numFmtId="0" fontId="112" fillId="31" borderId="0" applyNumberFormat="0" applyBorder="0" applyAlignment="0" applyProtection="0"/>
    <xf numFmtId="0" fontId="112" fillId="31" borderId="0" applyNumberFormat="0" applyBorder="0" applyAlignment="0" applyProtection="0"/>
    <xf numFmtId="0" fontId="111" fillId="31" borderId="0" applyNumberFormat="0" applyBorder="0" applyAlignment="0" applyProtection="0"/>
    <xf numFmtId="0" fontId="111" fillId="31" borderId="0" applyNumberFormat="0" applyBorder="0" applyAlignment="0" applyProtection="0"/>
    <xf numFmtId="0" fontId="111" fillId="31" borderId="0" applyNumberFormat="0" applyBorder="0" applyAlignment="0" applyProtection="0"/>
    <xf numFmtId="0" fontId="111" fillId="31" borderId="0" applyNumberFormat="0" applyBorder="0" applyAlignment="0" applyProtection="0"/>
    <xf numFmtId="0" fontId="111" fillId="31" borderId="0" applyNumberFormat="0" applyBorder="0" applyAlignment="0" applyProtection="0"/>
    <xf numFmtId="0" fontId="111" fillId="31" borderId="0" applyNumberFormat="0" applyBorder="0" applyAlignment="0" applyProtection="0"/>
    <xf numFmtId="0" fontId="2" fillId="0" borderId="0"/>
    <xf numFmtId="0" fontId="11" fillId="0" borderId="0"/>
    <xf numFmtId="0" fontId="11" fillId="0" borderId="0"/>
    <xf numFmtId="0" fontId="113" fillId="32" borderId="41" applyNumberFormat="0" applyAlignment="0" applyProtection="0"/>
    <xf numFmtId="0" fontId="114" fillId="32" borderId="41" applyNumberFormat="0" applyAlignment="0" applyProtection="0"/>
    <xf numFmtId="0" fontId="114" fillId="32" borderId="41" applyNumberFormat="0" applyAlignment="0" applyProtection="0"/>
    <xf numFmtId="0" fontId="114" fillId="32" borderId="41" applyNumberFormat="0" applyAlignment="0" applyProtection="0"/>
    <xf numFmtId="0" fontId="114" fillId="32" borderId="41" applyNumberFormat="0" applyAlignment="0" applyProtection="0"/>
    <xf numFmtId="0" fontId="114" fillId="32" borderId="41" applyNumberFormat="0" applyAlignment="0" applyProtection="0"/>
    <xf numFmtId="0" fontId="114" fillId="32" borderId="41" applyNumberFormat="0" applyAlignment="0" applyProtection="0"/>
    <xf numFmtId="0" fontId="114" fillId="32" borderId="41" applyNumberFormat="0" applyAlignment="0" applyProtection="0"/>
    <xf numFmtId="0" fontId="114" fillId="32" borderId="41" applyNumberFormat="0" applyAlignment="0" applyProtection="0"/>
    <xf numFmtId="0" fontId="114" fillId="32" borderId="41" applyNumberFormat="0" applyAlignment="0" applyProtection="0"/>
    <xf numFmtId="0" fontId="114" fillId="32" borderId="41" applyNumberFormat="0" applyAlignment="0" applyProtection="0"/>
    <xf numFmtId="0" fontId="114" fillId="32" borderId="41" applyNumberFormat="0" applyAlignment="0" applyProtection="0"/>
    <xf numFmtId="0" fontId="114" fillId="32" borderId="41" applyNumberFormat="0" applyAlignment="0" applyProtection="0"/>
    <xf numFmtId="0" fontId="114" fillId="32" borderId="41" applyNumberFormat="0" applyAlignment="0" applyProtection="0"/>
    <xf numFmtId="0" fontId="114" fillId="32" borderId="41" applyNumberFormat="0" applyAlignment="0" applyProtection="0"/>
    <xf numFmtId="0" fontId="114" fillId="32" borderId="41" applyNumberFormat="0" applyAlignment="0" applyProtection="0"/>
    <xf numFmtId="0" fontId="114" fillId="32" borderId="41" applyNumberFormat="0" applyAlignment="0" applyProtection="0"/>
    <xf numFmtId="0" fontId="114" fillId="32" borderId="41" applyNumberFormat="0" applyAlignment="0" applyProtection="0"/>
    <xf numFmtId="0" fontId="115" fillId="32" borderId="41" applyNumberFormat="0" applyAlignment="0" applyProtection="0"/>
    <xf numFmtId="0" fontId="115" fillId="32" borderId="41" applyNumberFormat="0" applyAlignment="0" applyProtection="0"/>
    <xf numFmtId="0" fontId="115" fillId="32" borderId="41" applyNumberFormat="0" applyAlignment="0" applyProtection="0"/>
    <xf numFmtId="0" fontId="115" fillId="32" borderId="41" applyNumberFormat="0" applyAlignment="0" applyProtection="0"/>
    <xf numFmtId="0" fontId="114" fillId="32" borderId="41" applyNumberFormat="0" applyAlignment="0" applyProtection="0"/>
    <xf numFmtId="0" fontId="115" fillId="32" borderId="41" applyNumberFormat="0" applyAlignment="0" applyProtection="0"/>
    <xf numFmtId="0" fontId="115" fillId="32" borderId="41" applyNumberFormat="0" applyAlignment="0" applyProtection="0"/>
    <xf numFmtId="0" fontId="115" fillId="32" borderId="41" applyNumberFormat="0" applyAlignment="0" applyProtection="0"/>
    <xf numFmtId="0" fontId="114" fillId="32" borderId="41" applyNumberFormat="0" applyAlignment="0" applyProtection="0"/>
    <xf numFmtId="0" fontId="114" fillId="32" borderId="41" applyNumberFormat="0" applyAlignment="0" applyProtection="0"/>
    <xf numFmtId="0" fontId="114" fillId="32" borderId="41" applyNumberFormat="0" applyAlignment="0" applyProtection="0"/>
    <xf numFmtId="0" fontId="114" fillId="32" borderId="41" applyNumberFormat="0" applyAlignment="0" applyProtection="0"/>
    <xf numFmtId="0" fontId="114" fillId="32" borderId="41" applyNumberFormat="0" applyAlignment="0" applyProtection="0"/>
    <xf numFmtId="0" fontId="114" fillId="32" borderId="41" applyNumberFormat="0" applyAlignment="0" applyProtection="0"/>
    <xf numFmtId="0" fontId="116" fillId="33" borderId="42" applyNumberFormat="0" applyAlignment="0" applyProtection="0"/>
    <xf numFmtId="0" fontId="117" fillId="33" borderId="42" applyNumberFormat="0" applyAlignment="0" applyProtection="0"/>
    <xf numFmtId="0" fontId="117" fillId="33" borderId="42" applyNumberFormat="0" applyAlignment="0" applyProtection="0"/>
    <xf numFmtId="0" fontId="117" fillId="33" borderId="42" applyNumberFormat="0" applyAlignment="0" applyProtection="0"/>
    <xf numFmtId="0" fontId="117" fillId="33" borderId="42" applyNumberFormat="0" applyAlignment="0" applyProtection="0"/>
    <xf numFmtId="0" fontId="117" fillId="33" borderId="42" applyNumberFormat="0" applyAlignment="0" applyProtection="0"/>
    <xf numFmtId="0" fontId="117" fillId="33" borderId="42" applyNumberFormat="0" applyAlignment="0" applyProtection="0"/>
    <xf numFmtId="0" fontId="117" fillId="33" borderId="42" applyNumberFormat="0" applyAlignment="0" applyProtection="0"/>
    <xf numFmtId="0" fontId="117" fillId="33" borderId="42" applyNumberFormat="0" applyAlignment="0" applyProtection="0"/>
    <xf numFmtId="0" fontId="117" fillId="33" borderId="42" applyNumberFormat="0" applyAlignment="0" applyProtection="0"/>
    <xf numFmtId="0" fontId="117" fillId="33" borderId="42" applyNumberFormat="0" applyAlignment="0" applyProtection="0"/>
    <xf numFmtId="0" fontId="117" fillId="33" borderId="42" applyNumberFormat="0" applyAlignment="0" applyProtection="0"/>
    <xf numFmtId="0" fontId="117" fillId="33" borderId="42" applyNumberFormat="0" applyAlignment="0" applyProtection="0"/>
    <xf numFmtId="0" fontId="117" fillId="33" borderId="42" applyNumberFormat="0" applyAlignment="0" applyProtection="0"/>
    <xf numFmtId="0" fontId="117" fillId="33" borderId="42" applyNumberFormat="0" applyAlignment="0" applyProtection="0"/>
    <xf numFmtId="0" fontId="117" fillId="33" borderId="42" applyNumberFormat="0" applyAlignment="0" applyProtection="0"/>
    <xf numFmtId="0" fontId="117" fillId="33" borderId="42" applyNumberFormat="0" applyAlignment="0" applyProtection="0"/>
    <xf numFmtId="0" fontId="117" fillId="33" borderId="42" applyNumberFormat="0" applyAlignment="0" applyProtection="0"/>
    <xf numFmtId="0" fontId="118" fillId="33" borderId="42" applyNumberFormat="0" applyAlignment="0" applyProtection="0"/>
    <xf numFmtId="0" fontId="118" fillId="33" borderId="42" applyNumberFormat="0" applyAlignment="0" applyProtection="0"/>
    <xf numFmtId="0" fontId="118" fillId="33" borderId="42" applyNumberFormat="0" applyAlignment="0" applyProtection="0"/>
    <xf numFmtId="0" fontId="118" fillId="33" borderId="42" applyNumberFormat="0" applyAlignment="0" applyProtection="0"/>
    <xf numFmtId="0" fontId="117" fillId="33" borderId="42" applyNumberFormat="0" applyAlignment="0" applyProtection="0"/>
    <xf numFmtId="0" fontId="118" fillId="33" borderId="42" applyNumberFormat="0" applyAlignment="0" applyProtection="0"/>
    <xf numFmtId="0" fontId="118" fillId="33" borderId="42" applyNumberFormat="0" applyAlignment="0" applyProtection="0"/>
    <xf numFmtId="0" fontId="118" fillId="33" borderId="42" applyNumberFormat="0" applyAlignment="0" applyProtection="0"/>
    <xf numFmtId="0" fontId="117" fillId="33" borderId="42" applyNumberFormat="0" applyAlignment="0" applyProtection="0"/>
    <xf numFmtId="0" fontId="117" fillId="33" borderId="42" applyNumberFormat="0" applyAlignment="0" applyProtection="0"/>
    <xf numFmtId="0" fontId="117" fillId="33" borderId="42" applyNumberFormat="0" applyAlignment="0" applyProtection="0"/>
    <xf numFmtId="0" fontId="117" fillId="33" borderId="42" applyNumberFormat="0" applyAlignment="0" applyProtection="0"/>
    <xf numFmtId="0" fontId="117" fillId="33" borderId="42" applyNumberFormat="0" applyAlignment="0" applyProtection="0"/>
    <xf numFmtId="0" fontId="117" fillId="33" borderId="42" applyNumberFormat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48" fillId="0" borderId="0"/>
    <xf numFmtId="3" fontId="3" fillId="0" borderId="0" applyFont="0" applyFill="0" applyBorder="0" applyAlignment="0" applyProtection="0"/>
    <xf numFmtId="40" fontId="5" fillId="0" borderId="0"/>
    <xf numFmtId="0" fontId="22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86" fontId="3" fillId="0" borderId="0"/>
    <xf numFmtId="0" fontId="3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87" fontId="3" fillId="0" borderId="0"/>
    <xf numFmtId="3" fontId="2" fillId="0" borderId="0" applyFont="0" applyBorder="0" applyAlignment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3" fontId="2" fillId="0" borderId="0" applyFont="0" applyBorder="0" applyAlignment="0"/>
    <xf numFmtId="2" fontId="3" fillId="0" borderId="0" applyFont="0" applyFill="0" applyBorder="0" applyAlignment="0" applyProtection="0"/>
    <xf numFmtId="0" fontId="122" fillId="34" borderId="0" applyNumberFormat="0" applyBorder="0" applyAlignment="0" applyProtection="0"/>
    <xf numFmtId="0" fontId="123" fillId="34" borderId="0" applyNumberFormat="0" applyBorder="0" applyAlignment="0" applyProtection="0"/>
    <xf numFmtId="0" fontId="123" fillId="34" borderId="0" applyNumberFormat="0" applyBorder="0" applyAlignment="0" applyProtection="0"/>
    <xf numFmtId="0" fontId="123" fillId="34" borderId="0" applyNumberFormat="0" applyBorder="0" applyAlignment="0" applyProtection="0"/>
    <xf numFmtId="0" fontId="123" fillId="34" borderId="0" applyNumberFormat="0" applyBorder="0" applyAlignment="0" applyProtection="0"/>
    <xf numFmtId="0" fontId="123" fillId="34" borderId="0" applyNumberFormat="0" applyBorder="0" applyAlignment="0" applyProtection="0"/>
    <xf numFmtId="0" fontId="123" fillId="34" borderId="0" applyNumberFormat="0" applyBorder="0" applyAlignment="0" applyProtection="0"/>
    <xf numFmtId="0" fontId="123" fillId="34" borderId="0" applyNumberFormat="0" applyBorder="0" applyAlignment="0" applyProtection="0"/>
    <xf numFmtId="0" fontId="123" fillId="34" borderId="0" applyNumberFormat="0" applyBorder="0" applyAlignment="0" applyProtection="0"/>
    <xf numFmtId="0" fontId="123" fillId="34" borderId="0" applyNumberFormat="0" applyBorder="0" applyAlignment="0" applyProtection="0"/>
    <xf numFmtId="0" fontId="123" fillId="34" borderId="0" applyNumberFormat="0" applyBorder="0" applyAlignment="0" applyProtection="0"/>
    <xf numFmtId="0" fontId="123" fillId="34" borderId="0" applyNumberFormat="0" applyBorder="0" applyAlignment="0" applyProtection="0"/>
    <xf numFmtId="0" fontId="123" fillId="34" borderId="0" applyNumberFormat="0" applyBorder="0" applyAlignment="0" applyProtection="0"/>
    <xf numFmtId="0" fontId="123" fillId="34" borderId="0" applyNumberFormat="0" applyBorder="0" applyAlignment="0" applyProtection="0"/>
    <xf numFmtId="0" fontId="123" fillId="34" borderId="0" applyNumberFormat="0" applyBorder="0" applyAlignment="0" applyProtection="0"/>
    <xf numFmtId="0" fontId="123" fillId="34" borderId="0" applyNumberFormat="0" applyBorder="0" applyAlignment="0" applyProtection="0"/>
    <xf numFmtId="0" fontId="123" fillId="34" borderId="0" applyNumberFormat="0" applyBorder="0" applyAlignment="0" applyProtection="0"/>
    <xf numFmtId="0" fontId="123" fillId="34" borderId="0" applyNumberFormat="0" applyBorder="0" applyAlignment="0" applyProtection="0"/>
    <xf numFmtId="0" fontId="124" fillId="34" borderId="0" applyNumberFormat="0" applyBorder="0" applyAlignment="0" applyProtection="0"/>
    <xf numFmtId="0" fontId="124" fillId="34" borderId="0" applyNumberFormat="0" applyBorder="0" applyAlignment="0" applyProtection="0"/>
    <xf numFmtId="0" fontId="124" fillId="34" borderId="0" applyNumberFormat="0" applyBorder="0" applyAlignment="0" applyProtection="0"/>
    <xf numFmtId="0" fontId="124" fillId="34" borderId="0" applyNumberFormat="0" applyBorder="0" applyAlignment="0" applyProtection="0"/>
    <xf numFmtId="0" fontId="123" fillId="34" borderId="0" applyNumberFormat="0" applyBorder="0" applyAlignment="0" applyProtection="0"/>
    <xf numFmtId="0" fontId="124" fillId="34" borderId="0" applyNumberFormat="0" applyBorder="0" applyAlignment="0" applyProtection="0"/>
    <xf numFmtId="0" fontId="124" fillId="34" borderId="0" applyNumberFormat="0" applyBorder="0" applyAlignment="0" applyProtection="0"/>
    <xf numFmtId="0" fontId="124" fillId="34" borderId="0" applyNumberFormat="0" applyBorder="0" applyAlignment="0" applyProtection="0"/>
    <xf numFmtId="0" fontId="123" fillId="34" borderId="0" applyNumberFormat="0" applyBorder="0" applyAlignment="0" applyProtection="0"/>
    <xf numFmtId="0" fontId="123" fillId="34" borderId="0" applyNumberFormat="0" applyBorder="0" applyAlignment="0" applyProtection="0"/>
    <xf numFmtId="0" fontId="123" fillId="34" borderId="0" applyNumberFormat="0" applyBorder="0" applyAlignment="0" applyProtection="0"/>
    <xf numFmtId="0" fontId="123" fillId="34" borderId="0" applyNumberFormat="0" applyBorder="0" applyAlignment="0" applyProtection="0"/>
    <xf numFmtId="0" fontId="123" fillId="34" borderId="0" applyNumberFormat="0" applyBorder="0" applyAlignment="0" applyProtection="0"/>
    <xf numFmtId="0" fontId="123" fillId="34" borderId="0" applyNumberFormat="0" applyBorder="0" applyAlignment="0" applyProtection="0"/>
    <xf numFmtId="38" fontId="24" fillId="2" borderId="0" applyNumberFormat="0" applyBorder="0" applyAlignment="0" applyProtection="0"/>
    <xf numFmtId="0" fontId="12" fillId="0" borderId="0" applyNumberFormat="0" applyFont="0" applyBorder="0" applyAlignment="0">
      <alignment horizontal="left" vertical="center"/>
    </xf>
    <xf numFmtId="0" fontId="4" fillId="0" borderId="2" applyNumberFormat="0" applyAlignment="0" applyProtection="0">
      <alignment horizontal="left" vertical="center"/>
    </xf>
    <xf numFmtId="0" fontId="4" fillId="0" borderId="3">
      <alignment horizontal="left" vertical="center"/>
    </xf>
    <xf numFmtId="0" fontId="6" fillId="0" borderId="0" applyNumberFormat="0" applyFill="0" applyBorder="0" applyAlignment="0" applyProtection="0"/>
    <xf numFmtId="0" fontId="125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5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5" fillId="0" borderId="43" applyNumberFormat="0" applyFill="0" applyAlignment="0" applyProtection="0"/>
    <xf numFmtId="0" fontId="125" fillId="0" borderId="43" applyNumberFormat="0" applyFill="0" applyAlignment="0" applyProtection="0"/>
    <xf numFmtId="0" fontId="125" fillId="0" borderId="43" applyNumberFormat="0" applyFill="0" applyAlignment="0" applyProtection="0"/>
    <xf numFmtId="0" fontId="125" fillId="0" borderId="43" applyNumberFormat="0" applyFill="0" applyAlignment="0" applyProtection="0"/>
    <xf numFmtId="0" fontId="125" fillId="0" borderId="43" applyNumberFormat="0" applyFill="0" applyAlignment="0" applyProtection="0"/>
    <xf numFmtId="0" fontId="125" fillId="0" borderId="43" applyNumberFormat="0" applyFill="0" applyAlignment="0" applyProtection="0"/>
    <xf numFmtId="0" fontId="125" fillId="0" borderId="43" applyNumberFormat="0" applyFill="0" applyAlignment="0" applyProtection="0"/>
    <xf numFmtId="0" fontId="125" fillId="0" borderId="43" applyNumberFormat="0" applyFill="0" applyAlignment="0" applyProtection="0"/>
    <xf numFmtId="0" fontId="125" fillId="0" borderId="43" applyNumberFormat="0" applyFill="0" applyAlignment="0" applyProtection="0"/>
    <xf numFmtId="0" fontId="125" fillId="0" borderId="43" applyNumberFormat="0" applyFill="0" applyAlignment="0" applyProtection="0"/>
    <xf numFmtId="0" fontId="125" fillId="0" borderId="43" applyNumberFormat="0" applyFill="0" applyAlignment="0" applyProtection="0"/>
    <xf numFmtId="0" fontId="125" fillId="0" borderId="43" applyNumberFormat="0" applyFill="0" applyAlignment="0" applyProtection="0"/>
    <xf numFmtId="0" fontId="125" fillId="0" borderId="43" applyNumberFormat="0" applyFill="0" applyAlignment="0" applyProtection="0"/>
    <xf numFmtId="0" fontId="125" fillId="0" borderId="43" applyNumberFormat="0" applyFill="0" applyAlignment="0" applyProtection="0"/>
    <xf numFmtId="0" fontId="125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5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5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5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5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5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5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5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7" fillId="0" borderId="43" applyNumberFormat="0" applyFill="0" applyAlignment="0" applyProtection="0"/>
    <xf numFmtId="0" fontId="127" fillId="0" borderId="43" applyNumberFormat="0" applyFill="0" applyAlignment="0" applyProtection="0"/>
    <xf numFmtId="0" fontId="127" fillId="0" borderId="43" applyNumberFormat="0" applyFill="0" applyAlignment="0" applyProtection="0"/>
    <xf numFmtId="0" fontId="127" fillId="0" borderId="43" applyNumberFormat="0" applyFill="0" applyAlignment="0" applyProtection="0"/>
    <xf numFmtId="0" fontId="127" fillId="0" borderId="43" applyNumberFormat="0" applyFill="0" applyAlignment="0" applyProtection="0"/>
    <xf numFmtId="0" fontId="127" fillId="0" borderId="43" applyNumberFormat="0" applyFill="0" applyAlignment="0" applyProtection="0"/>
    <xf numFmtId="0" fontId="127" fillId="0" borderId="43" applyNumberFormat="0" applyFill="0" applyAlignment="0" applyProtection="0"/>
    <xf numFmtId="0" fontId="4" fillId="0" borderId="0" applyNumberFormat="0" applyFill="0" applyBorder="0" applyAlignment="0" applyProtection="0"/>
    <xf numFmtId="0" fontId="128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8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8" fillId="0" borderId="44" applyNumberFormat="0" applyFill="0" applyAlignment="0" applyProtection="0"/>
    <xf numFmtId="0" fontId="128" fillId="0" borderId="44" applyNumberFormat="0" applyFill="0" applyAlignment="0" applyProtection="0"/>
    <xf numFmtId="0" fontId="128" fillId="0" borderId="44" applyNumberFormat="0" applyFill="0" applyAlignment="0" applyProtection="0"/>
    <xf numFmtId="0" fontId="128" fillId="0" borderId="44" applyNumberFormat="0" applyFill="0" applyAlignment="0" applyProtection="0"/>
    <xf numFmtId="0" fontId="128" fillId="0" borderId="44" applyNumberFormat="0" applyFill="0" applyAlignment="0" applyProtection="0"/>
    <xf numFmtId="0" fontId="128" fillId="0" borderId="44" applyNumberFormat="0" applyFill="0" applyAlignment="0" applyProtection="0"/>
    <xf numFmtId="0" fontId="128" fillId="0" borderId="44" applyNumberFormat="0" applyFill="0" applyAlignment="0" applyProtection="0"/>
    <xf numFmtId="0" fontId="128" fillId="0" borderId="44" applyNumberFormat="0" applyFill="0" applyAlignment="0" applyProtection="0"/>
    <xf numFmtId="0" fontId="128" fillId="0" borderId="44" applyNumberFormat="0" applyFill="0" applyAlignment="0" applyProtection="0"/>
    <xf numFmtId="0" fontId="128" fillId="0" borderId="44" applyNumberFormat="0" applyFill="0" applyAlignment="0" applyProtection="0"/>
    <xf numFmtId="0" fontId="128" fillId="0" borderId="44" applyNumberFormat="0" applyFill="0" applyAlignment="0" applyProtection="0"/>
    <xf numFmtId="0" fontId="128" fillId="0" borderId="44" applyNumberFormat="0" applyFill="0" applyAlignment="0" applyProtection="0"/>
    <xf numFmtId="0" fontId="128" fillId="0" borderId="44" applyNumberFormat="0" applyFill="0" applyAlignment="0" applyProtection="0"/>
    <xf numFmtId="0" fontId="128" fillId="0" borderId="44" applyNumberFormat="0" applyFill="0" applyAlignment="0" applyProtection="0"/>
    <xf numFmtId="0" fontId="128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8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8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8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8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8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8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8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29" fillId="0" borderId="44" applyNumberFormat="0" applyFill="0" applyAlignment="0" applyProtection="0"/>
    <xf numFmtId="0" fontId="130" fillId="0" borderId="44" applyNumberFormat="0" applyFill="0" applyAlignment="0" applyProtection="0"/>
    <xf numFmtId="0" fontId="130" fillId="0" borderId="44" applyNumberFormat="0" applyFill="0" applyAlignment="0" applyProtection="0"/>
    <xf numFmtId="0" fontId="130" fillId="0" borderId="44" applyNumberFormat="0" applyFill="0" applyAlignment="0" applyProtection="0"/>
    <xf numFmtId="0" fontId="130" fillId="0" borderId="44" applyNumberFormat="0" applyFill="0" applyAlignment="0" applyProtection="0"/>
    <xf numFmtId="0" fontId="130" fillId="0" borderId="44" applyNumberFormat="0" applyFill="0" applyAlignment="0" applyProtection="0"/>
    <xf numFmtId="0" fontId="130" fillId="0" borderId="44" applyNumberFormat="0" applyFill="0" applyAlignment="0" applyProtection="0"/>
    <xf numFmtId="0" fontId="130" fillId="0" borderId="44" applyNumberFormat="0" applyFill="0" applyAlignment="0" applyProtection="0"/>
    <xf numFmtId="0" fontId="131" fillId="0" borderId="45" applyNumberFormat="0" applyFill="0" applyAlignment="0" applyProtection="0"/>
    <xf numFmtId="0" fontId="132" fillId="0" borderId="45" applyNumberFormat="0" applyFill="0" applyAlignment="0" applyProtection="0"/>
    <xf numFmtId="0" fontId="132" fillId="0" borderId="45" applyNumberFormat="0" applyFill="0" applyAlignment="0" applyProtection="0"/>
    <xf numFmtId="0" fontId="132" fillId="0" borderId="45" applyNumberFormat="0" applyFill="0" applyAlignment="0" applyProtection="0"/>
    <xf numFmtId="0" fontId="132" fillId="0" borderId="45" applyNumberFormat="0" applyFill="0" applyAlignment="0" applyProtection="0"/>
    <xf numFmtId="0" fontId="132" fillId="0" borderId="45" applyNumberFormat="0" applyFill="0" applyAlignment="0" applyProtection="0"/>
    <xf numFmtId="0" fontId="132" fillId="0" borderId="45" applyNumberFormat="0" applyFill="0" applyAlignment="0" applyProtection="0"/>
    <xf numFmtId="0" fontId="132" fillId="0" borderId="45" applyNumberFormat="0" applyFill="0" applyAlignment="0" applyProtection="0"/>
    <xf numFmtId="0" fontId="132" fillId="0" borderId="45" applyNumberFormat="0" applyFill="0" applyAlignment="0" applyProtection="0"/>
    <xf numFmtId="0" fontId="132" fillId="0" borderId="45" applyNumberFormat="0" applyFill="0" applyAlignment="0" applyProtection="0"/>
    <xf numFmtId="0" fontId="132" fillId="0" borderId="45" applyNumberFormat="0" applyFill="0" applyAlignment="0" applyProtection="0"/>
    <xf numFmtId="0" fontId="132" fillId="0" borderId="45" applyNumberFormat="0" applyFill="0" applyAlignment="0" applyProtection="0"/>
    <xf numFmtId="0" fontId="132" fillId="0" borderId="45" applyNumberFormat="0" applyFill="0" applyAlignment="0" applyProtection="0"/>
    <xf numFmtId="0" fontId="132" fillId="0" borderId="45" applyNumberFormat="0" applyFill="0" applyAlignment="0" applyProtection="0"/>
    <xf numFmtId="0" fontId="132" fillId="0" borderId="45" applyNumberFormat="0" applyFill="0" applyAlignment="0" applyProtection="0"/>
    <xf numFmtId="0" fontId="132" fillId="0" borderId="45" applyNumberFormat="0" applyFill="0" applyAlignment="0" applyProtection="0"/>
    <xf numFmtId="0" fontId="132" fillId="0" borderId="45" applyNumberFormat="0" applyFill="0" applyAlignment="0" applyProtection="0"/>
    <xf numFmtId="0" fontId="132" fillId="0" borderId="45" applyNumberFormat="0" applyFill="0" applyAlignment="0" applyProtection="0"/>
    <xf numFmtId="0" fontId="133" fillId="0" borderId="45" applyNumberFormat="0" applyFill="0" applyAlignment="0" applyProtection="0"/>
    <xf numFmtId="0" fontId="133" fillId="0" borderId="45" applyNumberFormat="0" applyFill="0" applyAlignment="0" applyProtection="0"/>
    <xf numFmtId="0" fontId="133" fillId="0" borderId="45" applyNumberFormat="0" applyFill="0" applyAlignment="0" applyProtection="0"/>
    <xf numFmtId="0" fontId="133" fillId="0" borderId="45" applyNumberFormat="0" applyFill="0" applyAlignment="0" applyProtection="0"/>
    <xf numFmtId="0" fontId="132" fillId="0" borderId="45" applyNumberFormat="0" applyFill="0" applyAlignment="0" applyProtection="0"/>
    <xf numFmtId="0" fontId="133" fillId="0" borderId="45" applyNumberFormat="0" applyFill="0" applyAlignment="0" applyProtection="0"/>
    <xf numFmtId="0" fontId="133" fillId="0" borderId="45" applyNumberFormat="0" applyFill="0" applyAlignment="0" applyProtection="0"/>
    <xf numFmtId="0" fontId="133" fillId="0" borderId="45" applyNumberFormat="0" applyFill="0" applyAlignment="0" applyProtection="0"/>
    <xf numFmtId="0" fontId="132" fillId="0" borderId="45" applyNumberFormat="0" applyFill="0" applyAlignment="0" applyProtection="0"/>
    <xf numFmtId="0" fontId="132" fillId="0" borderId="45" applyNumberFormat="0" applyFill="0" applyAlignment="0" applyProtection="0"/>
    <xf numFmtId="0" fontId="132" fillId="0" borderId="45" applyNumberFormat="0" applyFill="0" applyAlignment="0" applyProtection="0"/>
    <xf numFmtId="0" fontId="132" fillId="0" borderId="45" applyNumberFormat="0" applyFill="0" applyAlignment="0" applyProtection="0"/>
    <xf numFmtId="0" fontId="132" fillId="0" borderId="45" applyNumberFormat="0" applyFill="0" applyAlignment="0" applyProtection="0"/>
    <xf numFmtId="0" fontId="132" fillId="0" borderId="45" applyNumberFormat="0" applyFill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176" fontId="23" fillId="0" borderId="0">
      <protection locked="0"/>
    </xf>
    <xf numFmtId="176" fontId="23" fillId="0" borderId="0">
      <protection locked="0"/>
    </xf>
    <xf numFmtId="0" fontId="134" fillId="35" borderId="41" applyNumberFormat="0" applyAlignment="0" applyProtection="0"/>
    <xf numFmtId="10" fontId="24" fillId="3" borderId="4" applyNumberFormat="0" applyBorder="0" applyAlignment="0" applyProtection="0"/>
    <xf numFmtId="0" fontId="135" fillId="35" borderId="41" applyNumberFormat="0" applyAlignment="0" applyProtection="0"/>
    <xf numFmtId="0" fontId="135" fillId="35" borderId="41" applyNumberFormat="0" applyAlignment="0" applyProtection="0"/>
    <xf numFmtId="0" fontId="135" fillId="35" borderId="41" applyNumberFormat="0" applyAlignment="0" applyProtection="0"/>
    <xf numFmtId="0" fontId="135" fillId="35" borderId="41" applyNumberFormat="0" applyAlignment="0" applyProtection="0"/>
    <xf numFmtId="0" fontId="135" fillId="35" borderId="41" applyNumberFormat="0" applyAlignment="0" applyProtection="0"/>
    <xf numFmtId="0" fontId="135" fillId="35" borderId="41" applyNumberFormat="0" applyAlignment="0" applyProtection="0"/>
    <xf numFmtId="0" fontId="135" fillId="35" borderId="41" applyNumberFormat="0" applyAlignment="0" applyProtection="0"/>
    <xf numFmtId="0" fontId="135" fillId="35" borderId="41" applyNumberFormat="0" applyAlignment="0" applyProtection="0"/>
    <xf numFmtId="0" fontId="135" fillId="35" borderId="41" applyNumberFormat="0" applyAlignment="0" applyProtection="0"/>
    <xf numFmtId="0" fontId="135" fillId="35" borderId="41" applyNumberFormat="0" applyAlignment="0" applyProtection="0"/>
    <xf numFmtId="0" fontId="135" fillId="35" borderId="41" applyNumberFormat="0" applyAlignment="0" applyProtection="0"/>
    <xf numFmtId="0" fontId="135" fillId="35" borderId="41" applyNumberFormat="0" applyAlignment="0" applyProtection="0"/>
    <xf numFmtId="0" fontId="135" fillId="35" borderId="41" applyNumberFormat="0" applyAlignment="0" applyProtection="0"/>
    <xf numFmtId="0" fontId="135" fillId="35" borderId="41" applyNumberFormat="0" applyAlignment="0" applyProtection="0"/>
    <xf numFmtId="0" fontId="135" fillId="35" borderId="41" applyNumberFormat="0" applyAlignment="0" applyProtection="0"/>
    <xf numFmtId="0" fontId="135" fillId="35" borderId="41" applyNumberFormat="0" applyAlignment="0" applyProtection="0"/>
    <xf numFmtId="0" fontId="135" fillId="35" borderId="41" applyNumberFormat="0" applyAlignment="0" applyProtection="0"/>
    <xf numFmtId="0" fontId="136" fillId="35" borderId="41" applyNumberFormat="0" applyAlignment="0" applyProtection="0"/>
    <xf numFmtId="0" fontId="136" fillId="35" borderId="41" applyNumberFormat="0" applyAlignment="0" applyProtection="0"/>
    <xf numFmtId="0" fontId="136" fillId="35" borderId="41" applyNumberFormat="0" applyAlignment="0" applyProtection="0"/>
    <xf numFmtId="0" fontId="136" fillId="35" borderId="41" applyNumberFormat="0" applyAlignment="0" applyProtection="0"/>
    <xf numFmtId="0" fontId="135" fillId="35" borderId="41" applyNumberFormat="0" applyAlignment="0" applyProtection="0"/>
    <xf numFmtId="0" fontId="136" fillId="35" borderId="41" applyNumberFormat="0" applyAlignment="0" applyProtection="0"/>
    <xf numFmtId="0" fontId="136" fillId="35" borderId="41" applyNumberFormat="0" applyAlignment="0" applyProtection="0"/>
    <xf numFmtId="0" fontId="136" fillId="35" borderId="41" applyNumberFormat="0" applyAlignment="0" applyProtection="0"/>
    <xf numFmtId="0" fontId="135" fillId="35" borderId="41" applyNumberFormat="0" applyAlignment="0" applyProtection="0"/>
    <xf numFmtId="0" fontId="135" fillId="35" borderId="41" applyNumberFormat="0" applyAlignment="0" applyProtection="0"/>
    <xf numFmtId="0" fontId="135" fillId="35" borderId="41" applyNumberFormat="0" applyAlignment="0" applyProtection="0"/>
    <xf numFmtId="0" fontId="135" fillId="35" borderId="41" applyNumberFormat="0" applyAlignment="0" applyProtection="0"/>
    <xf numFmtId="0" fontId="135" fillId="35" borderId="41" applyNumberFormat="0" applyAlignment="0" applyProtection="0"/>
    <xf numFmtId="0" fontId="135" fillId="35" borderId="41" applyNumberFormat="0" applyAlignment="0" applyProtection="0"/>
    <xf numFmtId="38" fontId="24" fillId="0" borderId="0"/>
    <xf numFmtId="0" fontId="25" fillId="2" borderId="0"/>
    <xf numFmtId="0" fontId="137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9" fillId="0" borderId="46" applyNumberFormat="0" applyFill="0" applyAlignment="0" applyProtection="0"/>
    <xf numFmtId="0" fontId="139" fillId="0" borderId="46" applyNumberFormat="0" applyFill="0" applyAlignment="0" applyProtection="0"/>
    <xf numFmtId="0" fontId="139" fillId="0" borderId="46" applyNumberFormat="0" applyFill="0" applyAlignment="0" applyProtection="0"/>
    <xf numFmtId="0" fontId="139" fillId="0" borderId="46" applyNumberFormat="0" applyFill="0" applyAlignment="0" applyProtection="0"/>
    <xf numFmtId="0" fontId="138" fillId="0" borderId="46" applyNumberFormat="0" applyFill="0" applyAlignment="0" applyProtection="0"/>
    <xf numFmtId="0" fontId="139" fillId="0" borderId="46" applyNumberFormat="0" applyFill="0" applyAlignment="0" applyProtection="0"/>
    <xf numFmtId="0" fontId="139" fillId="0" borderId="46" applyNumberFormat="0" applyFill="0" applyAlignment="0" applyProtection="0"/>
    <xf numFmtId="0" fontId="139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165" fontId="40" fillId="0" borderId="5"/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3" fillId="0" borderId="0" applyNumberFormat="0" applyFont="0" applyFill="0" applyAlignment="0"/>
    <xf numFmtId="0" fontId="140" fillId="36" borderId="0" applyNumberFormat="0" applyBorder="0" applyAlignment="0" applyProtection="0"/>
    <xf numFmtId="0" fontId="141" fillId="36" borderId="0" applyNumberFormat="0" applyBorder="0" applyAlignment="0" applyProtection="0"/>
    <xf numFmtId="0" fontId="141" fillId="36" borderId="0" applyNumberFormat="0" applyBorder="0" applyAlignment="0" applyProtection="0"/>
    <xf numFmtId="0" fontId="141" fillId="36" borderId="0" applyNumberFormat="0" applyBorder="0" applyAlignment="0" applyProtection="0"/>
    <xf numFmtId="0" fontId="141" fillId="36" borderId="0" applyNumberFormat="0" applyBorder="0" applyAlignment="0" applyProtection="0"/>
    <xf numFmtId="0" fontId="141" fillId="36" borderId="0" applyNumberFormat="0" applyBorder="0" applyAlignment="0" applyProtection="0"/>
    <xf numFmtId="0" fontId="141" fillId="36" borderId="0" applyNumberFormat="0" applyBorder="0" applyAlignment="0" applyProtection="0"/>
    <xf numFmtId="0" fontId="141" fillId="36" borderId="0" applyNumberFormat="0" applyBorder="0" applyAlignment="0" applyProtection="0"/>
    <xf numFmtId="0" fontId="141" fillId="36" borderId="0" applyNumberFormat="0" applyBorder="0" applyAlignment="0" applyProtection="0"/>
    <xf numFmtId="0" fontId="141" fillId="36" borderId="0" applyNumberFormat="0" applyBorder="0" applyAlignment="0" applyProtection="0"/>
    <xf numFmtId="0" fontId="141" fillId="36" borderId="0" applyNumberFormat="0" applyBorder="0" applyAlignment="0" applyProtection="0"/>
    <xf numFmtId="0" fontId="141" fillId="36" borderId="0" applyNumberFormat="0" applyBorder="0" applyAlignment="0" applyProtection="0"/>
    <xf numFmtId="0" fontId="141" fillId="36" borderId="0" applyNumberFormat="0" applyBorder="0" applyAlignment="0" applyProtection="0"/>
    <xf numFmtId="0" fontId="141" fillId="36" borderId="0" applyNumberFormat="0" applyBorder="0" applyAlignment="0" applyProtection="0"/>
    <xf numFmtId="0" fontId="141" fillId="36" borderId="0" applyNumberFormat="0" applyBorder="0" applyAlignment="0" applyProtection="0"/>
    <xf numFmtId="0" fontId="141" fillId="36" borderId="0" applyNumberFormat="0" applyBorder="0" applyAlignment="0" applyProtection="0"/>
    <xf numFmtId="0" fontId="141" fillId="36" borderId="0" applyNumberFormat="0" applyBorder="0" applyAlignment="0" applyProtection="0"/>
    <xf numFmtId="0" fontId="141" fillId="36" borderId="0" applyNumberFormat="0" applyBorder="0" applyAlignment="0" applyProtection="0"/>
    <xf numFmtId="0" fontId="142" fillId="36" borderId="0" applyNumberFormat="0" applyBorder="0" applyAlignment="0" applyProtection="0"/>
    <xf numFmtId="0" fontId="142" fillId="36" borderId="0" applyNumberFormat="0" applyBorder="0" applyAlignment="0" applyProtection="0"/>
    <xf numFmtId="0" fontId="142" fillId="36" borderId="0" applyNumberFormat="0" applyBorder="0" applyAlignment="0" applyProtection="0"/>
    <xf numFmtId="0" fontId="142" fillId="36" borderId="0" applyNumberFormat="0" applyBorder="0" applyAlignment="0" applyProtection="0"/>
    <xf numFmtId="0" fontId="141" fillId="36" borderId="0" applyNumberFormat="0" applyBorder="0" applyAlignment="0" applyProtection="0"/>
    <xf numFmtId="0" fontId="142" fillId="36" borderId="0" applyNumberFormat="0" applyBorder="0" applyAlignment="0" applyProtection="0"/>
    <xf numFmtId="0" fontId="142" fillId="36" borderId="0" applyNumberFormat="0" applyBorder="0" applyAlignment="0" applyProtection="0"/>
    <xf numFmtId="0" fontId="142" fillId="36" borderId="0" applyNumberFormat="0" applyBorder="0" applyAlignment="0" applyProtection="0"/>
    <xf numFmtId="0" fontId="141" fillId="36" borderId="0" applyNumberFormat="0" applyBorder="0" applyAlignment="0" applyProtection="0"/>
    <xf numFmtId="0" fontId="141" fillId="36" borderId="0" applyNumberFormat="0" applyBorder="0" applyAlignment="0" applyProtection="0"/>
    <xf numFmtId="0" fontId="141" fillId="36" borderId="0" applyNumberFormat="0" applyBorder="0" applyAlignment="0" applyProtection="0"/>
    <xf numFmtId="0" fontId="141" fillId="36" borderId="0" applyNumberFormat="0" applyBorder="0" applyAlignment="0" applyProtection="0"/>
    <xf numFmtId="0" fontId="141" fillId="36" borderId="0" applyNumberFormat="0" applyBorder="0" applyAlignment="0" applyProtection="0"/>
    <xf numFmtId="0" fontId="141" fillId="36" borderId="0" applyNumberFormat="0" applyBorder="0" applyAlignment="0" applyProtection="0"/>
    <xf numFmtId="0" fontId="48" fillId="0" borderId="0"/>
    <xf numFmtId="38" fontId="5" fillId="0" borderId="0" applyNumberFormat="0" applyFont="0" applyFill="0" applyProtection="0"/>
    <xf numFmtId="37" fontId="55" fillId="0" borderId="0"/>
    <xf numFmtId="175" fontId="14" fillId="0" borderId="0"/>
    <xf numFmtId="0" fontId="104" fillId="0" borderId="0"/>
    <xf numFmtId="0" fontId="2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" fillId="0" borderId="0"/>
    <xf numFmtId="0" fontId="58" fillId="0" borderId="0"/>
    <xf numFmtId="0" fontId="58" fillId="0" borderId="0"/>
    <xf numFmtId="0" fontId="79" fillId="37" borderId="47" applyNumberFormat="0" applyFont="0" applyAlignment="0" applyProtection="0"/>
    <xf numFmtId="0" fontId="95" fillId="37" borderId="47" applyNumberFormat="0" applyFont="0" applyAlignment="0" applyProtection="0"/>
    <xf numFmtId="0" fontId="96" fillId="37" borderId="47" applyNumberFormat="0" applyFont="0" applyAlignment="0" applyProtection="0"/>
    <xf numFmtId="0" fontId="96" fillId="37" borderId="47" applyNumberFormat="0" applyFont="0" applyAlignment="0" applyProtection="0"/>
    <xf numFmtId="0" fontId="96" fillId="37" borderId="47" applyNumberFormat="0" applyFont="0" applyAlignment="0" applyProtection="0"/>
    <xf numFmtId="0" fontId="96" fillId="37" borderId="47" applyNumberFormat="0" applyFont="0" applyAlignment="0" applyProtection="0"/>
    <xf numFmtId="0" fontId="96" fillId="37" borderId="47" applyNumberFormat="0" applyFont="0" applyAlignment="0" applyProtection="0"/>
    <xf numFmtId="0" fontId="97" fillId="37" borderId="47" applyNumberFormat="0" applyFont="0" applyAlignment="0" applyProtection="0"/>
    <xf numFmtId="0" fontId="97" fillId="37" borderId="47" applyNumberFormat="0" applyFont="0" applyAlignment="0" applyProtection="0"/>
    <xf numFmtId="0" fontId="97" fillId="37" borderId="47" applyNumberFormat="0" applyFont="0" applyAlignment="0" applyProtection="0"/>
    <xf numFmtId="0" fontId="100" fillId="37" borderId="47" applyNumberFormat="0" applyFont="0" applyAlignment="0" applyProtection="0"/>
    <xf numFmtId="0" fontId="79" fillId="37" borderId="47" applyNumberFormat="0" applyFont="0" applyAlignment="0" applyProtection="0"/>
    <xf numFmtId="0" fontId="102" fillId="37" borderId="47" applyNumberFormat="0" applyFont="0" applyAlignment="0" applyProtection="0"/>
    <xf numFmtId="0" fontId="102" fillId="37" borderId="47" applyNumberFormat="0" applyFont="0" applyAlignment="0" applyProtection="0"/>
    <xf numFmtId="0" fontId="103" fillId="37" borderId="47" applyNumberFormat="0" applyFont="0" applyAlignment="0" applyProtection="0"/>
    <xf numFmtId="0" fontId="103" fillId="37" borderId="47" applyNumberFormat="0" applyFont="0" applyAlignment="0" applyProtection="0"/>
    <xf numFmtId="0" fontId="103" fillId="37" borderId="47" applyNumberFormat="0" applyFont="0" applyAlignment="0" applyProtection="0"/>
    <xf numFmtId="0" fontId="103" fillId="37" borderId="47" applyNumberFormat="0" applyFont="0" applyAlignment="0" applyProtection="0"/>
    <xf numFmtId="0" fontId="103" fillId="37" borderId="47" applyNumberFormat="0" applyFont="0" applyAlignment="0" applyProtection="0"/>
    <xf numFmtId="0" fontId="103" fillId="37" borderId="47" applyNumberFormat="0" applyFont="0" applyAlignment="0" applyProtection="0"/>
    <xf numFmtId="0" fontId="79" fillId="37" borderId="47" applyNumberFormat="0" applyFont="0" applyAlignment="0" applyProtection="0"/>
    <xf numFmtId="0" fontId="79" fillId="37" borderId="47" applyNumberFormat="0" applyFont="0" applyAlignment="0" applyProtection="0"/>
    <xf numFmtId="0" fontId="79" fillId="37" borderId="47" applyNumberFormat="0" applyFont="0" applyAlignment="0" applyProtection="0"/>
    <xf numFmtId="0" fontId="79" fillId="37" borderId="47" applyNumberFormat="0" applyFont="0" applyAlignment="0" applyProtection="0"/>
    <xf numFmtId="0" fontId="79" fillId="37" borderId="47" applyNumberFormat="0" applyFont="0" applyAlignment="0" applyProtection="0"/>
    <xf numFmtId="0" fontId="79" fillId="37" borderId="47" applyNumberFormat="0" applyFont="0" applyAlignment="0" applyProtection="0"/>
    <xf numFmtId="0" fontId="79" fillId="37" borderId="47" applyNumberFormat="0" applyFont="0" applyAlignment="0" applyProtection="0"/>
    <xf numFmtId="0" fontId="79" fillId="37" borderId="47" applyNumberFormat="0" applyFont="0" applyAlignment="0" applyProtection="0"/>
    <xf numFmtId="0" fontId="70" fillId="37" borderId="47" applyNumberFormat="0" applyFont="0" applyAlignment="0" applyProtection="0"/>
    <xf numFmtId="0" fontId="79" fillId="37" borderId="47" applyNumberFormat="0" applyFont="0" applyAlignment="0" applyProtection="0"/>
    <xf numFmtId="0" fontId="79" fillId="37" borderId="47" applyNumberFormat="0" applyFont="0" applyAlignment="0" applyProtection="0"/>
    <xf numFmtId="0" fontId="79" fillId="37" borderId="47" applyNumberFormat="0" applyFont="0" applyAlignment="0" applyProtection="0"/>
    <xf numFmtId="0" fontId="79" fillId="37" borderId="47" applyNumberFormat="0" applyFont="0" applyAlignment="0" applyProtection="0"/>
    <xf numFmtId="0" fontId="79" fillId="37" borderId="47" applyNumberFormat="0" applyFont="0" applyAlignment="0" applyProtection="0"/>
    <xf numFmtId="0" fontId="79" fillId="37" borderId="47" applyNumberFormat="0" applyFont="0" applyAlignment="0" applyProtection="0"/>
    <xf numFmtId="0" fontId="78" fillId="37" borderId="47" applyNumberFormat="0" applyFont="0" applyAlignment="0" applyProtection="0"/>
    <xf numFmtId="0" fontId="78" fillId="37" borderId="47" applyNumberFormat="0" applyFont="0" applyAlignment="0" applyProtection="0"/>
    <xf numFmtId="0" fontId="78" fillId="37" borderId="47" applyNumberFormat="0" applyFont="0" applyAlignment="0" applyProtection="0"/>
    <xf numFmtId="0" fontId="78" fillId="37" borderId="47" applyNumberFormat="0" applyFont="0" applyAlignment="0" applyProtection="0"/>
    <xf numFmtId="0" fontId="70" fillId="37" borderId="47" applyNumberFormat="0" applyFont="0" applyAlignment="0" applyProtection="0"/>
    <xf numFmtId="0" fontId="78" fillId="37" borderId="47" applyNumberFormat="0" applyFont="0" applyAlignment="0" applyProtection="0"/>
    <xf numFmtId="0" fontId="78" fillId="37" borderId="47" applyNumberFormat="0" applyFont="0" applyAlignment="0" applyProtection="0"/>
    <xf numFmtId="0" fontId="78" fillId="37" borderId="47" applyNumberFormat="0" applyFont="0" applyAlignment="0" applyProtection="0"/>
    <xf numFmtId="0" fontId="78" fillId="37" borderId="47" applyNumberFormat="0" applyFont="0" applyAlignment="0" applyProtection="0"/>
    <xf numFmtId="0" fontId="78" fillId="37" borderId="47" applyNumberFormat="0" applyFont="0" applyAlignment="0" applyProtection="0"/>
    <xf numFmtId="0" fontId="78" fillId="37" borderId="47" applyNumberFormat="0" applyFont="0" applyAlignment="0" applyProtection="0"/>
    <xf numFmtId="0" fontId="78" fillId="37" borderId="47" applyNumberFormat="0" applyFont="0" applyAlignment="0" applyProtection="0"/>
    <xf numFmtId="0" fontId="78" fillId="37" borderId="47" applyNumberFormat="0" applyFont="0" applyAlignment="0" applyProtection="0"/>
    <xf numFmtId="0" fontId="78" fillId="37" borderId="47" applyNumberFormat="0" applyFont="0" applyAlignment="0" applyProtection="0"/>
    <xf numFmtId="0" fontId="78" fillId="37" borderId="47" applyNumberFormat="0" applyFont="0" applyAlignment="0" applyProtection="0"/>
    <xf numFmtId="0" fontId="70" fillId="37" borderId="47" applyNumberFormat="0" applyFont="0" applyAlignment="0" applyProtection="0"/>
    <xf numFmtId="0" fontId="78" fillId="37" borderId="47" applyNumberFormat="0" applyFont="0" applyAlignment="0" applyProtection="0"/>
    <xf numFmtId="0" fontId="78" fillId="37" borderId="47" applyNumberFormat="0" applyFont="0" applyAlignment="0" applyProtection="0"/>
    <xf numFmtId="0" fontId="78" fillId="37" borderId="47" applyNumberFormat="0" applyFont="0" applyAlignment="0" applyProtection="0"/>
    <xf numFmtId="0" fontId="78" fillId="37" borderId="47" applyNumberFormat="0" applyFont="0" applyAlignment="0" applyProtection="0"/>
    <xf numFmtId="0" fontId="78" fillId="37" borderId="47" applyNumberFormat="0" applyFont="0" applyAlignment="0" applyProtection="0"/>
    <xf numFmtId="0" fontId="78" fillId="37" borderId="47" applyNumberFormat="0" applyFont="0" applyAlignment="0" applyProtection="0"/>
    <xf numFmtId="0" fontId="78" fillId="37" borderId="47" applyNumberFormat="0" applyFont="0" applyAlignment="0" applyProtection="0"/>
    <xf numFmtId="0" fontId="78" fillId="37" borderId="47" applyNumberFormat="0" applyFont="0" applyAlignment="0" applyProtection="0"/>
    <xf numFmtId="0" fontId="78" fillId="37" borderId="47" applyNumberFormat="0" applyFont="0" applyAlignment="0" applyProtection="0"/>
    <xf numFmtId="0" fontId="78" fillId="37" borderId="47" applyNumberFormat="0" applyFont="0" applyAlignment="0" applyProtection="0"/>
    <xf numFmtId="0" fontId="70" fillId="37" borderId="47" applyNumberFormat="0" applyFont="0" applyAlignment="0" applyProtection="0"/>
    <xf numFmtId="0" fontId="78" fillId="37" borderId="47" applyNumberFormat="0" applyFont="0" applyAlignment="0" applyProtection="0"/>
    <xf numFmtId="0" fontId="78" fillId="37" borderId="47" applyNumberFormat="0" applyFont="0" applyAlignment="0" applyProtection="0"/>
    <xf numFmtId="0" fontId="78" fillId="37" borderId="47" applyNumberFormat="0" applyFont="0" applyAlignment="0" applyProtection="0"/>
    <xf numFmtId="0" fontId="78" fillId="37" borderId="47" applyNumberFormat="0" applyFont="0" applyAlignment="0" applyProtection="0"/>
    <xf numFmtId="0" fontId="78" fillId="37" borderId="47" applyNumberFormat="0" applyFont="0" applyAlignment="0" applyProtection="0"/>
    <xf numFmtId="0" fontId="78" fillId="37" borderId="47" applyNumberFormat="0" applyFont="0" applyAlignment="0" applyProtection="0"/>
    <xf numFmtId="0" fontId="78" fillId="37" borderId="47" applyNumberFormat="0" applyFont="0" applyAlignment="0" applyProtection="0"/>
    <xf numFmtId="0" fontId="78" fillId="37" borderId="47" applyNumberFormat="0" applyFont="0" applyAlignment="0" applyProtection="0"/>
    <xf numFmtId="0" fontId="78" fillId="37" borderId="47" applyNumberFormat="0" applyFont="0" applyAlignment="0" applyProtection="0"/>
    <xf numFmtId="0" fontId="78" fillId="37" borderId="47" applyNumberFormat="0" applyFont="0" applyAlignment="0" applyProtection="0"/>
    <xf numFmtId="0" fontId="70" fillId="37" borderId="47" applyNumberFormat="0" applyFont="0" applyAlignment="0" applyProtection="0"/>
    <xf numFmtId="0" fontId="83" fillId="37" borderId="47" applyNumberFormat="0" applyFont="0" applyAlignment="0" applyProtection="0"/>
    <xf numFmtId="0" fontId="83" fillId="37" borderId="47" applyNumberFormat="0" applyFont="0" applyAlignment="0" applyProtection="0"/>
    <xf numFmtId="0" fontId="83" fillId="37" borderId="47" applyNumberFormat="0" applyFont="0" applyAlignment="0" applyProtection="0"/>
    <xf numFmtId="0" fontId="83" fillId="37" borderId="47" applyNumberFormat="0" applyFont="0" applyAlignment="0" applyProtection="0"/>
    <xf numFmtId="0" fontId="83" fillId="37" borderId="47" applyNumberFormat="0" applyFont="0" applyAlignment="0" applyProtection="0"/>
    <xf numFmtId="0" fontId="83" fillId="37" borderId="47" applyNumberFormat="0" applyFont="0" applyAlignment="0" applyProtection="0"/>
    <xf numFmtId="0" fontId="83" fillId="37" borderId="47" applyNumberFormat="0" applyFont="0" applyAlignment="0" applyProtection="0"/>
    <xf numFmtId="0" fontId="83" fillId="37" borderId="47" applyNumberFormat="0" applyFont="0" applyAlignment="0" applyProtection="0"/>
    <xf numFmtId="0" fontId="83" fillId="37" borderId="47" applyNumberFormat="0" applyFont="0" applyAlignment="0" applyProtection="0"/>
    <xf numFmtId="0" fontId="83" fillId="37" borderId="47" applyNumberFormat="0" applyFont="0" applyAlignment="0" applyProtection="0"/>
    <xf numFmtId="0" fontId="79" fillId="37" borderId="47" applyNumberFormat="0" applyFont="0" applyAlignment="0" applyProtection="0"/>
    <xf numFmtId="0" fontId="83" fillId="37" borderId="47" applyNumberFormat="0" applyFont="0" applyAlignment="0" applyProtection="0"/>
    <xf numFmtId="0" fontId="90" fillId="37" borderId="47" applyNumberFormat="0" applyFont="0" applyAlignment="0" applyProtection="0"/>
    <xf numFmtId="0" fontId="90" fillId="37" borderId="47" applyNumberFormat="0" applyFont="0" applyAlignment="0" applyProtection="0"/>
    <xf numFmtId="0" fontId="90" fillId="37" borderId="47" applyNumberFormat="0" applyFont="0" applyAlignment="0" applyProtection="0"/>
    <xf numFmtId="0" fontId="90" fillId="37" borderId="47" applyNumberFormat="0" applyFont="0" applyAlignment="0" applyProtection="0"/>
    <xf numFmtId="0" fontId="90" fillId="37" borderId="47" applyNumberFormat="0" applyFont="0" applyAlignment="0" applyProtection="0"/>
    <xf numFmtId="0" fontId="90" fillId="37" borderId="47" applyNumberFormat="0" applyFont="0" applyAlignment="0" applyProtection="0"/>
    <xf numFmtId="0" fontId="90" fillId="37" borderId="47" applyNumberFormat="0" applyFont="0" applyAlignment="0" applyProtection="0"/>
    <xf numFmtId="0" fontId="90" fillId="37" borderId="47" applyNumberFormat="0" applyFont="0" applyAlignment="0" applyProtection="0"/>
    <xf numFmtId="0" fontId="90" fillId="37" borderId="47" applyNumberFormat="0" applyFont="0" applyAlignment="0" applyProtection="0"/>
    <xf numFmtId="0" fontId="79" fillId="37" borderId="47" applyNumberFormat="0" applyFont="0" applyAlignment="0" applyProtection="0"/>
    <xf numFmtId="0" fontId="90" fillId="37" borderId="47" applyNumberFormat="0" applyFont="0" applyAlignment="0" applyProtection="0"/>
    <xf numFmtId="0" fontId="90" fillId="37" borderId="47" applyNumberFormat="0" applyFont="0" applyAlignment="0" applyProtection="0"/>
    <xf numFmtId="0" fontId="90" fillId="37" borderId="47" applyNumberFormat="0" applyFont="0" applyAlignment="0" applyProtection="0"/>
    <xf numFmtId="0" fontId="90" fillId="37" borderId="47" applyNumberFormat="0" applyFont="0" applyAlignment="0" applyProtection="0"/>
    <xf numFmtId="0" fontId="90" fillId="37" borderId="47" applyNumberFormat="0" applyFont="0" applyAlignment="0" applyProtection="0"/>
    <xf numFmtId="0" fontId="90" fillId="37" borderId="47" applyNumberFormat="0" applyFont="0" applyAlignment="0" applyProtection="0"/>
    <xf numFmtId="0" fontId="90" fillId="37" borderId="47" applyNumberFormat="0" applyFont="0" applyAlignment="0" applyProtection="0"/>
    <xf numFmtId="0" fontId="90" fillId="37" borderId="47" applyNumberFormat="0" applyFont="0" applyAlignment="0" applyProtection="0"/>
    <xf numFmtId="0" fontId="90" fillId="37" borderId="47" applyNumberFormat="0" applyFont="0" applyAlignment="0" applyProtection="0"/>
    <xf numFmtId="0" fontId="90" fillId="37" borderId="47" applyNumberFormat="0" applyFont="0" applyAlignment="0" applyProtection="0"/>
    <xf numFmtId="0" fontId="79" fillId="37" borderId="47" applyNumberFormat="0" applyFont="0" applyAlignment="0" applyProtection="0"/>
    <xf numFmtId="0" fontId="90" fillId="37" borderId="47" applyNumberFormat="0" applyFont="0" applyAlignment="0" applyProtection="0"/>
    <xf numFmtId="0" fontId="90" fillId="37" borderId="47" applyNumberFormat="0" applyFont="0" applyAlignment="0" applyProtection="0"/>
    <xf numFmtId="0" fontId="90" fillId="37" borderId="47" applyNumberFormat="0" applyFont="0" applyAlignment="0" applyProtection="0"/>
    <xf numFmtId="0" fontId="92" fillId="37" borderId="47" applyNumberFormat="0" applyFont="0" applyAlignment="0" applyProtection="0"/>
    <xf numFmtId="0" fontId="92" fillId="37" borderId="47" applyNumberFormat="0" applyFont="0" applyAlignment="0" applyProtection="0"/>
    <xf numFmtId="0" fontId="92" fillId="37" borderId="47" applyNumberFormat="0" applyFont="0" applyAlignment="0" applyProtection="0"/>
    <xf numFmtId="0" fontId="92" fillId="37" borderId="47" applyNumberFormat="0" applyFont="0" applyAlignment="0" applyProtection="0"/>
    <xf numFmtId="0" fontId="93" fillId="37" borderId="47" applyNumberFormat="0" applyFont="0" applyAlignment="0" applyProtection="0"/>
    <xf numFmtId="0" fontId="93" fillId="37" borderId="47" applyNumberFormat="0" applyFont="0" applyAlignment="0" applyProtection="0"/>
    <xf numFmtId="0" fontId="93" fillId="37" borderId="47" applyNumberFormat="0" applyFont="0" applyAlignment="0" applyProtection="0"/>
    <xf numFmtId="166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43" fillId="32" borderId="48" applyNumberFormat="0" applyAlignment="0" applyProtection="0"/>
    <xf numFmtId="0" fontId="144" fillId="32" borderId="48" applyNumberFormat="0" applyAlignment="0" applyProtection="0"/>
    <xf numFmtId="0" fontId="144" fillId="32" borderId="48" applyNumberFormat="0" applyAlignment="0" applyProtection="0"/>
    <xf numFmtId="0" fontId="144" fillId="32" borderId="48" applyNumberFormat="0" applyAlignment="0" applyProtection="0"/>
    <xf numFmtId="0" fontId="144" fillId="32" borderId="48" applyNumberFormat="0" applyAlignment="0" applyProtection="0"/>
    <xf numFmtId="0" fontId="144" fillId="32" borderId="48" applyNumberFormat="0" applyAlignment="0" applyProtection="0"/>
    <xf numFmtId="0" fontId="144" fillId="32" borderId="48" applyNumberFormat="0" applyAlignment="0" applyProtection="0"/>
    <xf numFmtId="0" fontId="144" fillId="32" borderId="48" applyNumberFormat="0" applyAlignment="0" applyProtection="0"/>
    <xf numFmtId="0" fontId="144" fillId="32" borderId="48" applyNumberFormat="0" applyAlignment="0" applyProtection="0"/>
    <xf numFmtId="0" fontId="144" fillId="32" borderId="48" applyNumberFormat="0" applyAlignment="0" applyProtection="0"/>
    <xf numFmtId="0" fontId="144" fillId="32" borderId="48" applyNumberFormat="0" applyAlignment="0" applyProtection="0"/>
    <xf numFmtId="0" fontId="144" fillId="32" borderId="48" applyNumberFormat="0" applyAlignment="0" applyProtection="0"/>
    <xf numFmtId="0" fontId="144" fillId="32" borderId="48" applyNumberFormat="0" applyAlignment="0" applyProtection="0"/>
    <xf numFmtId="0" fontId="144" fillId="32" borderId="48" applyNumberFormat="0" applyAlignment="0" applyProtection="0"/>
    <xf numFmtId="0" fontId="144" fillId="32" borderId="48" applyNumberFormat="0" applyAlignment="0" applyProtection="0"/>
    <xf numFmtId="0" fontId="144" fillId="32" borderId="48" applyNumberFormat="0" applyAlignment="0" applyProtection="0"/>
    <xf numFmtId="0" fontId="144" fillId="32" borderId="48" applyNumberFormat="0" applyAlignment="0" applyProtection="0"/>
    <xf numFmtId="0" fontId="144" fillId="32" borderId="48" applyNumberFormat="0" applyAlignment="0" applyProtection="0"/>
    <xf numFmtId="0" fontId="145" fillId="32" borderId="48" applyNumberFormat="0" applyAlignment="0" applyProtection="0"/>
    <xf numFmtId="0" fontId="145" fillId="32" borderId="48" applyNumberFormat="0" applyAlignment="0" applyProtection="0"/>
    <xf numFmtId="0" fontId="145" fillId="32" borderId="48" applyNumberFormat="0" applyAlignment="0" applyProtection="0"/>
    <xf numFmtId="0" fontId="145" fillId="32" borderId="48" applyNumberFormat="0" applyAlignment="0" applyProtection="0"/>
    <xf numFmtId="0" fontId="144" fillId="32" borderId="48" applyNumberFormat="0" applyAlignment="0" applyProtection="0"/>
    <xf numFmtId="0" fontId="145" fillId="32" borderId="48" applyNumberFormat="0" applyAlignment="0" applyProtection="0"/>
    <xf numFmtId="0" fontId="145" fillId="32" borderId="48" applyNumberFormat="0" applyAlignment="0" applyProtection="0"/>
    <xf numFmtId="0" fontId="145" fillId="32" borderId="48" applyNumberFormat="0" applyAlignment="0" applyProtection="0"/>
    <xf numFmtId="0" fontId="144" fillId="32" borderId="48" applyNumberFormat="0" applyAlignment="0" applyProtection="0"/>
    <xf numFmtId="0" fontId="144" fillId="32" borderId="48" applyNumberFormat="0" applyAlignment="0" applyProtection="0"/>
    <xf numFmtId="0" fontId="144" fillId="32" borderId="48" applyNumberFormat="0" applyAlignment="0" applyProtection="0"/>
    <xf numFmtId="0" fontId="144" fillId="32" borderId="48" applyNumberFormat="0" applyAlignment="0" applyProtection="0"/>
    <xf numFmtId="0" fontId="144" fillId="32" borderId="48" applyNumberFormat="0" applyAlignment="0" applyProtection="0"/>
    <xf numFmtId="0" fontId="144" fillId="32" borderId="48" applyNumberFormat="0" applyAlignment="0" applyProtection="0"/>
    <xf numFmtId="167" fontId="56" fillId="0" borderId="6" applyFont="0" applyBorder="0" applyAlignment="0"/>
    <xf numFmtId="9" fontId="1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27" fillId="0" borderId="7">
      <alignment horizontal="center"/>
    </xf>
    <xf numFmtId="3" fontId="26" fillId="0" borderId="0" applyFont="0" applyFill="0" applyBorder="0" applyAlignment="0" applyProtection="0"/>
    <xf numFmtId="0" fontId="26" fillId="4" borderId="0" applyNumberFormat="0" applyFont="0" applyBorder="0" applyAlignment="0" applyProtection="0"/>
    <xf numFmtId="0" fontId="39" fillId="5" borderId="0"/>
    <xf numFmtId="0" fontId="28" fillId="0" borderId="0" applyNumberFormat="0" applyFill="0" applyBorder="0" applyAlignment="0" applyProtection="0"/>
    <xf numFmtId="182" fontId="42" fillId="0" borderId="8">
      <alignment horizontal="right" vertical="center"/>
    </xf>
    <xf numFmtId="189" fontId="54" fillId="0" borderId="8">
      <alignment horizontal="right" vertical="center"/>
    </xf>
    <xf numFmtId="183" fontId="42" fillId="0" borderId="8">
      <alignment horizontal="center"/>
    </xf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" fillId="0" borderId="9" applyNumberFormat="0" applyFont="0" applyFill="0" applyAlignment="0" applyProtection="0"/>
    <xf numFmtId="38" fontId="5" fillId="0" borderId="3" applyNumberFormat="0" applyFont="0" applyFill="0" applyAlignment="0" applyProtection="0"/>
    <xf numFmtId="38" fontId="5" fillId="0" borderId="10" applyNumberFormat="0" applyFont="0" applyFill="0" applyAlignment="0" applyProtection="0"/>
    <xf numFmtId="38" fontId="5" fillId="0" borderId="11" applyNumberFormat="0" applyFont="0" applyFill="0" applyAlignment="0" applyProtection="0"/>
    <xf numFmtId="0" fontId="148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8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8" fillId="0" borderId="49" applyNumberFormat="0" applyFill="0" applyAlignment="0" applyProtection="0"/>
    <xf numFmtId="0" fontId="148" fillId="0" borderId="49" applyNumberFormat="0" applyFill="0" applyAlignment="0" applyProtection="0"/>
    <xf numFmtId="0" fontId="148" fillId="0" borderId="49" applyNumberFormat="0" applyFill="0" applyAlignment="0" applyProtection="0"/>
    <xf numFmtId="0" fontId="148" fillId="0" borderId="49" applyNumberFormat="0" applyFill="0" applyAlignment="0" applyProtection="0"/>
    <xf numFmtId="0" fontId="148" fillId="0" borderId="49" applyNumberFormat="0" applyFill="0" applyAlignment="0" applyProtection="0"/>
    <xf numFmtId="0" fontId="148" fillId="0" borderId="49" applyNumberFormat="0" applyFill="0" applyAlignment="0" applyProtection="0"/>
    <xf numFmtId="0" fontId="148" fillId="0" borderId="49" applyNumberFormat="0" applyFill="0" applyAlignment="0" applyProtection="0"/>
    <xf numFmtId="0" fontId="148" fillId="0" borderId="49" applyNumberFormat="0" applyFill="0" applyAlignment="0" applyProtection="0"/>
    <xf numFmtId="0" fontId="148" fillId="0" borderId="49" applyNumberFormat="0" applyFill="0" applyAlignment="0" applyProtection="0"/>
    <xf numFmtId="0" fontId="148" fillId="0" borderId="49" applyNumberFormat="0" applyFill="0" applyAlignment="0" applyProtection="0"/>
    <xf numFmtId="0" fontId="148" fillId="0" borderId="49" applyNumberFormat="0" applyFill="0" applyAlignment="0" applyProtection="0"/>
    <xf numFmtId="0" fontId="148" fillId="0" borderId="49" applyNumberFormat="0" applyFill="0" applyAlignment="0" applyProtection="0"/>
    <xf numFmtId="0" fontId="148" fillId="0" borderId="49" applyNumberFormat="0" applyFill="0" applyAlignment="0" applyProtection="0"/>
    <xf numFmtId="0" fontId="148" fillId="0" borderId="49" applyNumberFormat="0" applyFill="0" applyAlignment="0" applyProtection="0"/>
    <xf numFmtId="0" fontId="148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8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8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8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8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8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8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8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49" fillId="0" borderId="49" applyNumberFormat="0" applyFill="0" applyAlignment="0" applyProtection="0"/>
    <xf numFmtId="0" fontId="150" fillId="0" borderId="49" applyNumberFormat="0" applyFill="0" applyAlignment="0" applyProtection="0"/>
    <xf numFmtId="0" fontId="150" fillId="0" borderId="49" applyNumberFormat="0" applyFill="0" applyAlignment="0" applyProtection="0"/>
    <xf numFmtId="0" fontId="150" fillId="0" borderId="49" applyNumberFormat="0" applyFill="0" applyAlignment="0" applyProtection="0"/>
    <xf numFmtId="0" fontId="150" fillId="0" borderId="49" applyNumberFormat="0" applyFill="0" applyAlignment="0" applyProtection="0"/>
    <xf numFmtId="0" fontId="150" fillId="0" borderId="49" applyNumberFormat="0" applyFill="0" applyAlignment="0" applyProtection="0"/>
    <xf numFmtId="0" fontId="150" fillId="0" borderId="49" applyNumberFormat="0" applyFill="0" applyAlignment="0" applyProtection="0"/>
    <xf numFmtId="0" fontId="150" fillId="0" borderId="49" applyNumberFormat="0" applyFill="0" applyAlignment="0" applyProtection="0"/>
    <xf numFmtId="40" fontId="5" fillId="0" borderId="0"/>
    <xf numFmtId="180" fontId="42" fillId="0" borderId="0"/>
    <xf numFmtId="181" fontId="42" fillId="0" borderId="4"/>
    <xf numFmtId="177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4" fillId="0" borderId="12" applyFont="0" applyBorder="0" applyAlignment="0">
      <alignment horizont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>
      <alignment vertical="center"/>
    </xf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8" fillId="0" borderId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0" fillId="0" borderId="0"/>
    <xf numFmtId="0" fontId="13" fillId="0" borderId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6" fontId="17" fillId="0" borderId="0" applyFont="0" applyFill="0" applyBorder="0" applyAlignment="0" applyProtection="0"/>
    <xf numFmtId="174" fontId="16" fillId="0" borderId="0" applyFont="0" applyFill="0" applyBorder="0" applyAlignment="0" applyProtection="0"/>
  </cellStyleXfs>
  <cellXfs count="862">
    <xf numFmtId="0" fontId="0" fillId="0" borderId="0" xfId="0"/>
    <xf numFmtId="0" fontId="44" fillId="0" borderId="0" xfId="0" applyFont="1" applyFill="1"/>
    <xf numFmtId="167" fontId="43" fillId="6" borderId="6" xfId="1557" applyNumberFormat="1" applyFont="1" applyFill="1" applyBorder="1" applyAlignment="1">
      <alignment horizontal="right" vertical="center"/>
    </xf>
    <xf numFmtId="167" fontId="19" fillId="6" borderId="0" xfId="1557" applyNumberFormat="1" applyFont="1" applyFill="1"/>
    <xf numFmtId="167" fontId="50" fillId="6" borderId="0" xfId="1557" applyNumberFormat="1" applyFont="1" applyFill="1" applyBorder="1" applyAlignment="1">
      <alignment vertical="center"/>
    </xf>
    <xf numFmtId="167" fontId="43" fillId="6" borderId="0" xfId="1557" applyNumberFormat="1" applyFont="1" applyFill="1" applyBorder="1" applyAlignment="1">
      <alignment vertical="center"/>
    </xf>
    <xf numFmtId="167" fontId="46" fillId="6" borderId="0" xfId="1557" applyNumberFormat="1" applyFont="1" applyFill="1" applyBorder="1" applyAlignment="1">
      <alignment vertical="center"/>
    </xf>
    <xf numFmtId="167" fontId="49" fillId="6" borderId="0" xfId="1558" applyNumberFormat="1" applyFont="1" applyFill="1" applyBorder="1" applyAlignment="1"/>
    <xf numFmtId="167" fontId="44" fillId="6" borderId="1" xfId="1558" applyNumberFormat="1" applyFont="1" applyFill="1" applyBorder="1"/>
    <xf numFmtId="167" fontId="44" fillId="6" borderId="0" xfId="1558" applyNumberFormat="1" applyFont="1" applyFill="1" applyBorder="1"/>
    <xf numFmtId="167" fontId="44" fillId="6" borderId="0" xfId="1557" applyNumberFormat="1" applyFont="1" applyFill="1" applyAlignment="1">
      <alignment vertical="center"/>
    </xf>
    <xf numFmtId="167" fontId="46" fillId="6" borderId="4" xfId="1557" applyNumberFormat="1" applyFont="1" applyFill="1" applyBorder="1" applyAlignment="1">
      <alignment vertical="center"/>
    </xf>
    <xf numFmtId="167" fontId="45" fillId="6" borderId="0" xfId="1557" applyNumberFormat="1" applyFont="1" applyFill="1" applyAlignment="1">
      <alignment vertical="center"/>
    </xf>
    <xf numFmtId="167" fontId="46" fillId="6" borderId="6" xfId="1558" applyNumberFormat="1" applyFont="1" applyFill="1" applyBorder="1" applyAlignment="1">
      <alignment vertical="center"/>
    </xf>
    <xf numFmtId="167" fontId="46" fillId="6" borderId="13" xfId="1558" applyNumberFormat="1" applyFont="1" applyFill="1" applyBorder="1" applyAlignment="1">
      <alignment vertical="center"/>
    </xf>
    <xf numFmtId="167" fontId="44" fillId="6" borderId="13" xfId="1558" applyNumberFormat="1" applyFont="1" applyFill="1" applyBorder="1" applyAlignment="1">
      <alignment vertical="center"/>
    </xf>
    <xf numFmtId="167" fontId="44" fillId="6" borderId="4" xfId="1557" applyNumberFormat="1" applyFont="1" applyFill="1" applyBorder="1" applyAlignment="1">
      <alignment vertical="center"/>
    </xf>
    <xf numFmtId="167" fontId="44" fillId="6" borderId="0" xfId="1557" applyNumberFormat="1" applyFont="1" applyFill="1" applyBorder="1" applyAlignment="1">
      <alignment vertical="center"/>
    </xf>
    <xf numFmtId="0" fontId="47" fillId="6" borderId="0" xfId="2049" applyFont="1" applyFill="1" applyBorder="1" applyAlignment="1">
      <alignment horizontal="left"/>
    </xf>
    <xf numFmtId="0" fontId="44" fillId="6" borderId="0" xfId="2049" applyFont="1" applyFill="1" applyBorder="1"/>
    <xf numFmtId="0" fontId="47" fillId="6" borderId="0" xfId="2049" applyFont="1" applyFill="1" applyBorder="1"/>
    <xf numFmtId="0" fontId="47" fillId="6" borderId="0" xfId="2049" applyFont="1" applyFill="1" applyBorder="1" applyAlignment="1">
      <alignment horizontal="right"/>
    </xf>
    <xf numFmtId="167" fontId="44" fillId="6" borderId="0" xfId="1557" applyNumberFormat="1" applyFont="1" applyFill="1" applyBorder="1"/>
    <xf numFmtId="0" fontId="48" fillId="6" borderId="0" xfId="2049" applyFont="1" applyFill="1" applyAlignment="1">
      <alignment horizontal="left"/>
    </xf>
    <xf numFmtId="0" fontId="48" fillId="6" borderId="0" xfId="2049" applyFont="1" applyFill="1" applyBorder="1" applyAlignment="1"/>
    <xf numFmtId="0" fontId="49" fillId="6" borderId="0" xfId="2049" applyFont="1" applyFill="1" applyBorder="1" applyAlignment="1">
      <alignment horizontal="right"/>
    </xf>
    <xf numFmtId="0" fontId="48" fillId="6" borderId="1" xfId="2049" applyFont="1" applyFill="1" applyBorder="1" applyAlignment="1">
      <alignment horizontal="left"/>
    </xf>
    <xf numFmtId="0" fontId="44" fillId="6" borderId="1" xfId="2049" applyFont="1" applyFill="1" applyBorder="1"/>
    <xf numFmtId="0" fontId="47" fillId="6" borderId="0" xfId="2049" applyFont="1" applyFill="1" applyBorder="1" applyAlignment="1">
      <alignment horizontal="center"/>
    </xf>
    <xf numFmtId="0" fontId="46" fillId="6" borderId="0" xfId="2049" applyFont="1" applyFill="1" applyBorder="1" applyAlignment="1">
      <alignment horizontal="center"/>
    </xf>
    <xf numFmtId="0" fontId="46" fillId="6" borderId="0" xfId="2049" applyFont="1" applyFill="1" applyBorder="1"/>
    <xf numFmtId="167" fontId="44" fillId="6" borderId="0" xfId="2049" applyNumberFormat="1" applyFont="1" applyFill="1" applyBorder="1"/>
    <xf numFmtId="0" fontId="46" fillId="6" borderId="4" xfId="2049" applyFont="1" applyFill="1" applyBorder="1" applyAlignment="1">
      <alignment horizontal="center" vertical="center" wrapText="1"/>
    </xf>
    <xf numFmtId="0" fontId="46" fillId="6" borderId="4" xfId="2049" applyFont="1" applyFill="1" applyBorder="1" applyAlignment="1">
      <alignment horizontal="center" vertical="justify" wrapText="1"/>
    </xf>
    <xf numFmtId="0" fontId="65" fillId="6" borderId="0" xfId="2049" applyFont="1" applyFill="1" applyBorder="1" applyAlignment="1">
      <alignment horizontal="center" vertical="center"/>
    </xf>
    <xf numFmtId="0" fontId="46" fillId="6" borderId="4" xfId="2049" applyFont="1" applyFill="1" applyBorder="1" applyAlignment="1">
      <alignment vertical="center"/>
    </xf>
    <xf numFmtId="0" fontId="44" fillId="6" borderId="4" xfId="2049" applyFont="1" applyFill="1" applyBorder="1" applyAlignment="1">
      <alignment vertical="center"/>
    </xf>
    <xf numFmtId="167" fontId="44" fillId="6" borderId="4" xfId="1558" applyNumberFormat="1" applyFont="1" applyFill="1" applyBorder="1" applyAlignment="1">
      <alignment vertical="center"/>
    </xf>
    <xf numFmtId="0" fontId="43" fillId="6" borderId="0" xfId="2049" applyFont="1" applyFill="1" applyBorder="1" applyAlignment="1">
      <alignment vertical="center"/>
    </xf>
    <xf numFmtId="0" fontId="46" fillId="6" borderId="5" xfId="2049" quotePrefix="1" applyFont="1" applyFill="1" applyBorder="1" applyAlignment="1">
      <alignment vertical="center"/>
    </xf>
    <xf numFmtId="167" fontId="46" fillId="6" borderId="5" xfId="1558" applyNumberFormat="1" applyFont="1" applyFill="1" applyBorder="1" applyAlignment="1">
      <alignment vertical="center"/>
    </xf>
    <xf numFmtId="0" fontId="50" fillId="6" borderId="0" xfId="2049" applyFont="1" applyFill="1" applyBorder="1" applyAlignment="1">
      <alignment vertical="center"/>
    </xf>
    <xf numFmtId="0" fontId="44" fillId="6" borderId="6" xfId="2049" quotePrefix="1" applyFont="1" applyFill="1" applyBorder="1" applyAlignment="1">
      <alignment vertical="center"/>
    </xf>
    <xf numFmtId="167" fontId="44" fillId="6" borderId="6" xfId="1558" applyNumberFormat="1" applyFont="1" applyFill="1" applyBorder="1" applyAlignment="1">
      <alignment vertical="center"/>
    </xf>
    <xf numFmtId="0" fontId="47" fillId="6" borderId="0" xfId="2049" applyFont="1" applyFill="1" applyBorder="1" applyAlignment="1">
      <alignment horizontal="center" vertical="center"/>
    </xf>
    <xf numFmtId="0" fontId="46" fillId="6" borderId="13" xfId="2049" quotePrefix="1" applyFont="1" applyFill="1" applyBorder="1" applyAlignment="1">
      <alignment vertical="center"/>
    </xf>
    <xf numFmtId="0" fontId="46" fillId="6" borderId="0" xfId="2049" applyFont="1" applyFill="1" applyBorder="1" applyAlignment="1">
      <alignment vertical="center"/>
    </xf>
    <xf numFmtId="167" fontId="46" fillId="6" borderId="4" xfId="1558" applyNumberFormat="1" applyFont="1" applyFill="1" applyBorder="1" applyAlignment="1">
      <alignment vertical="center"/>
    </xf>
    <xf numFmtId="0" fontId="19" fillId="6" borderId="0" xfId="2049" applyFont="1" applyFill="1" applyAlignment="1">
      <alignment vertical="center"/>
    </xf>
    <xf numFmtId="0" fontId="46" fillId="6" borderId="4" xfId="2049" applyFont="1" applyFill="1" applyBorder="1" applyAlignment="1">
      <alignment horizontal="left" vertical="center"/>
    </xf>
    <xf numFmtId="167" fontId="50" fillId="6" borderId="4" xfId="1557" applyNumberFormat="1" applyFont="1" applyFill="1" applyBorder="1" applyAlignment="1">
      <alignment vertical="center"/>
    </xf>
    <xf numFmtId="167" fontId="19" fillId="6" borderId="0" xfId="1557" applyNumberFormat="1" applyFont="1" applyFill="1" applyAlignment="1">
      <alignment vertical="center"/>
    </xf>
    <xf numFmtId="0" fontId="45" fillId="6" borderId="0" xfId="2049" applyFont="1" applyFill="1" applyAlignment="1">
      <alignment vertical="center"/>
    </xf>
    <xf numFmtId="0" fontId="19" fillId="6" borderId="0" xfId="2049" applyFont="1" applyFill="1"/>
    <xf numFmtId="167" fontId="44" fillId="6" borderId="4" xfId="1558" applyNumberFormat="1" applyFont="1" applyFill="1" applyBorder="1"/>
    <xf numFmtId="0" fontId="46" fillId="6" borderId="4" xfId="2049" applyFont="1" applyFill="1" applyBorder="1"/>
    <xf numFmtId="0" fontId="46" fillId="6" borderId="4" xfId="2049" quotePrefix="1" applyFont="1" applyFill="1" applyBorder="1" applyAlignment="1">
      <alignment vertical="center"/>
    </xf>
    <xf numFmtId="0" fontId="44" fillId="6" borderId="0" xfId="2049" quotePrefix="1" applyFont="1" applyFill="1" applyBorder="1"/>
    <xf numFmtId="167" fontId="46" fillId="6" borderId="0" xfId="1558" applyNumberFormat="1" applyFont="1" applyFill="1" applyBorder="1"/>
    <xf numFmtId="0" fontId="19" fillId="0" borderId="0" xfId="0" applyFont="1" applyFill="1"/>
    <xf numFmtId="0" fontId="45" fillId="0" borderId="0" xfId="0" applyFont="1" applyFill="1"/>
    <xf numFmtId="0" fontId="46" fillId="0" borderId="4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right"/>
    </xf>
    <xf numFmtId="0" fontId="44" fillId="0" borderId="0" xfId="0" applyFont="1" applyFill="1" applyBorder="1"/>
    <xf numFmtId="0" fontId="48" fillId="0" borderId="0" xfId="0" applyFont="1" applyFill="1" applyBorder="1" applyAlignment="1">
      <alignment horizontal="left"/>
    </xf>
    <xf numFmtId="0" fontId="47" fillId="0" borderId="0" xfId="0" applyFont="1" applyFill="1" applyBorder="1" applyAlignment="1"/>
    <xf numFmtId="0" fontId="49" fillId="0" borderId="0" xfId="0" applyFont="1" applyFill="1" applyBorder="1" applyAlignment="1">
      <alignment horizontal="right"/>
    </xf>
    <xf numFmtId="167" fontId="49" fillId="0" borderId="0" xfId="1558" applyNumberFormat="1" applyFont="1" applyFill="1" applyBorder="1" applyAlignment="1"/>
    <xf numFmtId="0" fontId="48" fillId="0" borderId="1" xfId="0" applyFont="1" applyFill="1" applyBorder="1" applyAlignment="1">
      <alignment horizontal="left"/>
    </xf>
    <xf numFmtId="167" fontId="44" fillId="0" borderId="1" xfId="1558" applyNumberFormat="1" applyFont="1" applyFill="1" applyBorder="1"/>
    <xf numFmtId="167" fontId="44" fillId="0" borderId="0" xfId="1558" applyNumberFormat="1" applyFont="1" applyFill="1" applyBorder="1"/>
    <xf numFmtId="0" fontId="46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46" fillId="0" borderId="0" xfId="0" applyFont="1" applyFill="1" applyBorder="1"/>
    <xf numFmtId="167" fontId="50" fillId="0" borderId="0" xfId="0" applyNumberFormat="1" applyFont="1" applyFill="1" applyBorder="1" applyAlignment="1">
      <alignment vertical="top"/>
    </xf>
    <xf numFmtId="167" fontId="44" fillId="0" borderId="0" xfId="1558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0" fontId="46" fillId="0" borderId="4" xfId="0" applyFont="1" applyFill="1" applyBorder="1" applyAlignment="1">
      <alignment horizontal="center" vertical="top" wrapText="1"/>
    </xf>
    <xf numFmtId="167" fontId="46" fillId="0" borderId="4" xfId="1558" applyNumberFormat="1" applyFont="1" applyFill="1" applyBorder="1" applyAlignment="1">
      <alignment horizontal="center" vertical="center" wrapText="1"/>
    </xf>
    <xf numFmtId="167" fontId="46" fillId="0" borderId="4" xfId="1558" applyNumberFormat="1" applyFont="1" applyFill="1" applyBorder="1" applyAlignment="1">
      <alignment horizontal="center" vertical="top" wrapText="1"/>
    </xf>
    <xf numFmtId="0" fontId="50" fillId="0" borderId="0" xfId="0" applyFont="1" applyFill="1" applyBorder="1"/>
    <xf numFmtId="167" fontId="46" fillId="0" borderId="14" xfId="1558" applyNumberFormat="1" applyFont="1" applyFill="1" applyBorder="1" applyAlignment="1">
      <alignment horizontal="left" vertical="top"/>
    </xf>
    <xf numFmtId="167" fontId="59" fillId="0" borderId="14" xfId="1558" applyNumberFormat="1" applyFont="1" applyFill="1" applyBorder="1"/>
    <xf numFmtId="0" fontId="43" fillId="0" borderId="0" xfId="0" applyFont="1" applyFill="1" applyBorder="1"/>
    <xf numFmtId="43" fontId="50" fillId="0" borderId="0" xfId="1558" applyFont="1" applyFill="1" applyBorder="1" applyAlignment="1">
      <alignment horizontal="center"/>
    </xf>
    <xf numFmtId="43" fontId="50" fillId="0" borderId="0" xfId="1558" applyFont="1" applyFill="1" applyBorder="1"/>
    <xf numFmtId="167" fontId="44" fillId="0" borderId="6" xfId="0" applyNumberFormat="1" applyFont="1" applyFill="1" applyBorder="1" applyAlignment="1">
      <alignment vertical="top"/>
    </xf>
    <xf numFmtId="167" fontId="60" fillId="0" borderId="6" xfId="1558" applyNumberFormat="1" applyFont="1" applyFill="1" applyBorder="1"/>
    <xf numFmtId="167" fontId="59" fillId="0" borderId="6" xfId="1558" applyNumberFormat="1" applyFont="1" applyFill="1" applyBorder="1"/>
    <xf numFmtId="43" fontId="44" fillId="0" borderId="0" xfId="1558" applyFont="1" applyFill="1" applyBorder="1" applyAlignment="1">
      <alignment horizontal="center"/>
    </xf>
    <xf numFmtId="43" fontId="44" fillId="0" borderId="0" xfId="1558" applyFont="1" applyFill="1" applyBorder="1"/>
    <xf numFmtId="167" fontId="46" fillId="0" borderId="6" xfId="1558" applyNumberFormat="1" applyFont="1" applyFill="1" applyBorder="1" applyAlignment="1">
      <alignment vertical="top"/>
    </xf>
    <xf numFmtId="43" fontId="44" fillId="0" borderId="0" xfId="1558" applyFont="1" applyFill="1"/>
    <xf numFmtId="43" fontId="48" fillId="0" borderId="0" xfId="1558" applyFont="1" applyFill="1"/>
    <xf numFmtId="167" fontId="48" fillId="0" borderId="6" xfId="0" applyNumberFormat="1" applyFont="1" applyFill="1" applyBorder="1" applyAlignment="1">
      <alignment vertical="top"/>
    </xf>
    <xf numFmtId="167" fontId="48" fillId="0" borderId="6" xfId="1558" applyNumberFormat="1" applyFont="1" applyFill="1" applyBorder="1"/>
    <xf numFmtId="0" fontId="48" fillId="0" borderId="0" xfId="0" applyFont="1" applyFill="1"/>
    <xf numFmtId="167" fontId="60" fillId="0" borderId="6" xfId="1558" applyNumberFormat="1" applyFont="1" applyFill="1" applyBorder="1" applyAlignment="1">
      <alignment vertical="top"/>
    </xf>
    <xf numFmtId="43" fontId="19" fillId="0" borderId="0" xfId="1558" applyFont="1" applyFill="1"/>
    <xf numFmtId="0" fontId="60" fillId="0" borderId="6" xfId="0" applyFont="1" applyFill="1" applyBorder="1"/>
    <xf numFmtId="41" fontId="60" fillId="0" borderId="6" xfId="0" applyNumberFormat="1" applyFont="1" applyFill="1" applyBorder="1"/>
    <xf numFmtId="167" fontId="19" fillId="0" borderId="0" xfId="0" applyNumberFormat="1" applyFont="1" applyFill="1"/>
    <xf numFmtId="167" fontId="48" fillId="0" borderId="6" xfId="1557" applyNumberFormat="1" applyFont="1" applyFill="1" applyBorder="1" applyAlignment="1">
      <alignment horizontal="right"/>
    </xf>
    <xf numFmtId="0" fontId="48" fillId="0" borderId="6" xfId="0" applyFont="1" applyFill="1" applyBorder="1"/>
    <xf numFmtId="0" fontId="48" fillId="0" borderId="6" xfId="0" applyFont="1" applyFill="1" applyBorder="1" applyAlignment="1">
      <alignment horizontal="center"/>
    </xf>
    <xf numFmtId="167" fontId="60" fillId="0" borderId="6" xfId="1557" applyNumberFormat="1" applyFont="1" applyFill="1" applyBorder="1"/>
    <xf numFmtId="167" fontId="51" fillId="0" borderId="6" xfId="1557" applyNumberFormat="1" applyFont="1" applyFill="1" applyBorder="1" applyAlignment="1">
      <alignment horizontal="right"/>
    </xf>
    <xf numFmtId="167" fontId="44" fillId="0" borderId="6" xfId="0" applyNumberFormat="1" applyFont="1" applyFill="1" applyBorder="1" applyAlignment="1">
      <alignment vertical="center" wrapText="1"/>
    </xf>
    <xf numFmtId="0" fontId="76" fillId="0" borderId="0" xfId="0" applyFont="1" applyFill="1"/>
    <xf numFmtId="167" fontId="76" fillId="0" borderId="6" xfId="1557" applyNumberFormat="1" applyFont="1" applyFill="1" applyBorder="1" applyAlignment="1">
      <alignment horizontal="right"/>
    </xf>
    <xf numFmtId="0" fontId="76" fillId="0" borderId="6" xfId="0" applyFont="1" applyFill="1" applyBorder="1"/>
    <xf numFmtId="0" fontId="76" fillId="0" borderId="6" xfId="0" applyFont="1" applyFill="1" applyBorder="1" applyAlignment="1">
      <alignment horizontal="center"/>
    </xf>
    <xf numFmtId="167" fontId="76" fillId="0" borderId="6" xfId="1557" applyNumberFormat="1" applyFont="1" applyFill="1" applyBorder="1"/>
    <xf numFmtId="167" fontId="77" fillId="0" borderId="6" xfId="1558" applyNumberFormat="1" applyFont="1" applyFill="1" applyBorder="1"/>
    <xf numFmtId="167" fontId="19" fillId="0" borderId="0" xfId="1557" applyNumberFormat="1" applyFont="1" applyFill="1"/>
    <xf numFmtId="167" fontId="82" fillId="0" borderId="6" xfId="1557" applyNumberFormat="1" applyFont="1" applyFill="1" applyBorder="1"/>
    <xf numFmtId="0" fontId="76" fillId="0" borderId="16" xfId="0" applyFont="1" applyFill="1" applyBorder="1"/>
    <xf numFmtId="167" fontId="60" fillId="0" borderId="16" xfId="1557" applyNumberFormat="1" applyFont="1" applyFill="1" applyBorder="1"/>
    <xf numFmtId="167" fontId="46" fillId="0" borderId="16" xfId="1558" applyNumberFormat="1" applyFont="1" applyFill="1" applyBorder="1" applyAlignment="1">
      <alignment vertical="top"/>
    </xf>
    <xf numFmtId="0" fontId="45" fillId="0" borderId="6" xfId="0" applyFont="1" applyFill="1" applyBorder="1"/>
    <xf numFmtId="167" fontId="46" fillId="0" borderId="13" xfId="1558" applyNumberFormat="1" applyFont="1" applyFill="1" applyBorder="1" applyAlignment="1">
      <alignment vertical="top"/>
    </xf>
    <xf numFmtId="0" fontId="45" fillId="0" borderId="0" xfId="0" applyFont="1" applyFill="1" applyBorder="1"/>
    <xf numFmtId="0" fontId="45" fillId="0" borderId="17" xfId="0" applyFont="1" applyFill="1" applyBorder="1"/>
    <xf numFmtId="0" fontId="19" fillId="0" borderId="0" xfId="0" applyFont="1"/>
    <xf numFmtId="167" fontId="48" fillId="0" borderId="0" xfId="1557" applyNumberFormat="1" applyFont="1" applyFill="1"/>
    <xf numFmtId="0" fontId="46" fillId="6" borderId="0" xfId="0" applyFont="1" applyFill="1" applyAlignment="1">
      <alignment vertical="center"/>
    </xf>
    <xf numFmtId="0" fontId="44" fillId="6" borderId="0" xfId="0" applyFont="1" applyFill="1" applyAlignment="1">
      <alignment vertical="center"/>
    </xf>
    <xf numFmtId="167" fontId="47" fillId="0" borderId="16" xfId="0" applyNumberFormat="1" applyFont="1" applyFill="1" applyBorder="1"/>
    <xf numFmtId="167" fontId="47" fillId="0" borderId="6" xfId="0" applyNumberFormat="1" applyFont="1" applyFill="1" applyBorder="1"/>
    <xf numFmtId="167" fontId="48" fillId="0" borderId="6" xfId="0" applyNumberFormat="1" applyFont="1" applyFill="1" applyBorder="1"/>
    <xf numFmtId="167" fontId="47" fillId="0" borderId="13" xfId="0" applyNumberFormat="1" applyFont="1" applyFill="1" applyBorder="1"/>
    <xf numFmtId="0" fontId="47" fillId="0" borderId="0" xfId="0" applyFont="1"/>
    <xf numFmtId="0" fontId="48" fillId="0" borderId="0" xfId="0" applyFont="1"/>
    <xf numFmtId="167" fontId="46" fillId="0" borderId="4" xfId="0" applyNumberFormat="1" applyFont="1" applyFill="1" applyBorder="1" applyAlignment="1">
      <alignment horizontal="center" vertical="center"/>
    </xf>
    <xf numFmtId="167" fontId="46" fillId="0" borderId="4" xfId="0" applyNumberFormat="1" applyFont="1" applyFill="1" applyBorder="1" applyAlignment="1">
      <alignment horizontal="center" vertical="center" wrapText="1"/>
    </xf>
    <xf numFmtId="167" fontId="46" fillId="0" borderId="4" xfId="0" applyNumberFormat="1" applyFont="1" applyFill="1" applyBorder="1" applyAlignment="1">
      <alignment horizontal="left" vertical="center"/>
    </xf>
    <xf numFmtId="41" fontId="46" fillId="0" borderId="4" xfId="1558" applyNumberFormat="1" applyFont="1" applyFill="1" applyBorder="1" applyAlignment="1">
      <alignment vertical="center"/>
    </xf>
    <xf numFmtId="167" fontId="46" fillId="0" borderId="5" xfId="0" applyNumberFormat="1" applyFont="1" applyFill="1" applyBorder="1" applyAlignment="1">
      <alignment horizontal="center" vertical="center"/>
    </xf>
    <xf numFmtId="167" fontId="44" fillId="0" borderId="5" xfId="0" applyNumberFormat="1" applyFont="1" applyFill="1" applyBorder="1" applyAlignment="1">
      <alignment horizontal="left" vertical="center"/>
    </xf>
    <xf numFmtId="41" fontId="44" fillId="0" borderId="5" xfId="1558" applyNumberFormat="1" applyFont="1" applyFill="1" applyBorder="1" applyAlignment="1">
      <alignment horizontal="right" vertical="center" wrapText="1"/>
    </xf>
    <xf numFmtId="167" fontId="46" fillId="0" borderId="6" xfId="0" applyNumberFormat="1" applyFont="1" applyFill="1" applyBorder="1" applyAlignment="1">
      <alignment horizontal="center" vertical="center"/>
    </xf>
    <xf numFmtId="167" fontId="44" fillId="0" borderId="6" xfId="0" applyNumberFormat="1" applyFont="1" applyFill="1" applyBorder="1" applyAlignment="1">
      <alignment horizontal="left" vertical="center"/>
    </xf>
    <xf numFmtId="41" fontId="44" fillId="0" borderId="6" xfId="1558" applyNumberFormat="1" applyFont="1" applyFill="1" applyBorder="1" applyAlignment="1">
      <alignment horizontal="right" vertical="center" wrapText="1"/>
    </xf>
    <xf numFmtId="167" fontId="46" fillId="0" borderId="13" xfId="0" applyNumberFormat="1" applyFont="1" applyFill="1" applyBorder="1" applyAlignment="1">
      <alignment horizontal="center" vertical="center"/>
    </xf>
    <xf numFmtId="167" fontId="44" fillId="0" borderId="13" xfId="0" applyNumberFormat="1" applyFont="1" applyFill="1" applyBorder="1" applyAlignment="1">
      <alignment horizontal="left" vertical="center"/>
    </xf>
    <xf numFmtId="41" fontId="44" fillId="0" borderId="13" xfId="1558" applyNumberFormat="1" applyFont="1" applyFill="1" applyBorder="1" applyAlignment="1">
      <alignment horizontal="right" vertical="center" wrapText="1"/>
    </xf>
    <xf numFmtId="0" fontId="0" fillId="0" borderId="11" xfId="0" applyBorder="1"/>
    <xf numFmtId="0" fontId="0" fillId="0" borderId="0" xfId="0" applyBorder="1"/>
    <xf numFmtId="167" fontId="44" fillId="0" borderId="0" xfId="0" applyNumberFormat="1" applyFont="1" applyFill="1" applyBorder="1" applyAlignment="1">
      <alignment horizontal="left" vertical="center"/>
    </xf>
    <xf numFmtId="167" fontId="44" fillId="0" borderId="1" xfId="0" applyNumberFormat="1" applyFont="1" applyFill="1" applyBorder="1" applyAlignment="1">
      <alignment horizontal="left" vertical="center"/>
    </xf>
    <xf numFmtId="0" fontId="0" fillId="0" borderId="1" xfId="0" applyBorder="1"/>
    <xf numFmtId="167" fontId="46" fillId="0" borderId="8" xfId="0" applyNumberFormat="1" applyFont="1" applyFill="1" applyBorder="1" applyAlignment="1">
      <alignment horizontal="left" vertical="center"/>
    </xf>
    <xf numFmtId="167" fontId="46" fillId="0" borderId="18" xfId="0" applyNumberFormat="1" applyFont="1" applyFill="1" applyBorder="1" applyAlignment="1">
      <alignment horizontal="left" vertical="center"/>
    </xf>
    <xf numFmtId="0" fontId="89" fillId="0" borderId="0" xfId="0" applyFont="1"/>
    <xf numFmtId="167" fontId="44" fillId="0" borderId="14" xfId="0" applyNumberFormat="1" applyFont="1" applyFill="1" applyBorder="1" applyAlignment="1">
      <alignment horizontal="left" vertical="center"/>
    </xf>
    <xf numFmtId="167" fontId="44" fillId="0" borderId="19" xfId="0" applyNumberFormat="1" applyFont="1" applyFill="1" applyBorder="1" applyAlignment="1">
      <alignment horizontal="left" vertical="center"/>
    </xf>
    <xf numFmtId="0" fontId="0" fillId="0" borderId="20" xfId="0" applyBorder="1"/>
    <xf numFmtId="41" fontId="44" fillId="0" borderId="14" xfId="1558" applyNumberFormat="1" applyFont="1" applyFill="1" applyBorder="1" applyAlignment="1">
      <alignment horizontal="right" vertical="center" wrapText="1"/>
    </xf>
    <xf numFmtId="10" fontId="0" fillId="0" borderId="14" xfId="0" applyNumberFormat="1" applyBorder="1"/>
    <xf numFmtId="0" fontId="0" fillId="0" borderId="6" xfId="0" applyBorder="1"/>
    <xf numFmtId="167" fontId="44" fillId="0" borderId="21" xfId="0" applyNumberFormat="1" applyFont="1" applyFill="1" applyBorder="1" applyAlignment="1">
      <alignment horizontal="left" vertical="center"/>
    </xf>
    <xf numFmtId="0" fontId="0" fillId="0" borderId="22" xfId="0" applyBorder="1"/>
    <xf numFmtId="10" fontId="0" fillId="0" borderId="6" xfId="0" applyNumberFormat="1" applyBorder="1"/>
    <xf numFmtId="41" fontId="44" fillId="0" borderId="16" xfId="1558" applyNumberFormat="1" applyFont="1" applyFill="1" applyBorder="1" applyAlignment="1">
      <alignment horizontal="right" vertical="center" wrapText="1"/>
    </xf>
    <xf numFmtId="0" fontId="0" fillId="0" borderId="13" xfId="0" applyBorder="1"/>
    <xf numFmtId="167" fontId="46" fillId="0" borderId="23" xfId="0" applyNumberFormat="1" applyFont="1" applyFill="1" applyBorder="1" applyAlignment="1">
      <alignment horizontal="left" vertical="center"/>
    </xf>
    <xf numFmtId="0" fontId="0" fillId="0" borderId="24" xfId="0" applyBorder="1"/>
    <xf numFmtId="41" fontId="46" fillId="0" borderId="13" xfId="1558" applyNumberFormat="1" applyFont="1" applyFill="1" applyBorder="1" applyAlignment="1">
      <alignment horizontal="right" vertical="center" wrapText="1"/>
    </xf>
    <xf numFmtId="41" fontId="0" fillId="0" borderId="0" xfId="0" applyNumberFormat="1"/>
    <xf numFmtId="167" fontId="48" fillId="0" borderId="6" xfId="1557" applyNumberFormat="1" applyFont="1" applyFill="1" applyBorder="1"/>
    <xf numFmtId="167" fontId="46" fillId="0" borderId="5" xfId="1558" applyNumberFormat="1" applyFont="1" applyFill="1" applyBorder="1" applyAlignment="1">
      <alignment vertical="top"/>
    </xf>
    <xf numFmtId="0" fontId="19" fillId="0" borderId="5" xfId="0" applyFont="1" applyFill="1" applyBorder="1"/>
    <xf numFmtId="167" fontId="19" fillId="0" borderId="5" xfId="0" applyNumberFormat="1" applyFont="1" applyFill="1" applyBorder="1"/>
    <xf numFmtId="0" fontId="19" fillId="0" borderId="6" xfId="0" applyFont="1" applyFill="1" applyBorder="1"/>
    <xf numFmtId="0" fontId="19" fillId="0" borderId="13" xfId="0" applyFont="1" applyFill="1" applyBorder="1"/>
    <xf numFmtId="41" fontId="44" fillId="0" borderId="11" xfId="1558" applyNumberFormat="1" applyFont="1" applyFill="1" applyBorder="1" applyAlignment="1">
      <alignment horizontal="right" vertical="center" wrapText="1"/>
    </xf>
    <xf numFmtId="167" fontId="46" fillId="0" borderId="0" xfId="1558" applyNumberFormat="1" applyFont="1" applyFill="1" applyBorder="1" applyAlignment="1">
      <alignment vertical="top"/>
    </xf>
    <xf numFmtId="167" fontId="47" fillId="0" borderId="0" xfId="0" applyNumberFormat="1" applyFont="1" applyFill="1" applyBorder="1"/>
    <xf numFmtId="0" fontId="45" fillId="0" borderId="16" xfId="0" applyFont="1" applyFill="1" applyBorder="1"/>
    <xf numFmtId="0" fontId="19" fillId="0" borderId="0" xfId="0" applyFont="1" applyFill="1" applyBorder="1"/>
    <xf numFmtId="0" fontId="19" fillId="0" borderId="17" xfId="0" applyFont="1" applyFill="1" applyBorder="1"/>
    <xf numFmtId="0" fontId="0" fillId="0" borderId="21" xfId="0" applyBorder="1"/>
    <xf numFmtId="0" fontId="0" fillId="6" borderId="0" xfId="0" applyFill="1"/>
    <xf numFmtId="0" fontId="19" fillId="6" borderId="0" xfId="0" applyFont="1" applyFill="1"/>
    <xf numFmtId="0" fontId="44" fillId="6" borderId="0" xfId="0" applyFont="1" applyFill="1" applyBorder="1" applyAlignment="1">
      <alignment vertical="center"/>
    </xf>
    <xf numFmtId="0" fontId="0" fillId="6" borderId="6" xfId="0" applyFill="1" applyBorder="1"/>
    <xf numFmtId="0" fontId="2" fillId="6" borderId="0" xfId="0" applyFont="1" applyFill="1"/>
    <xf numFmtId="167" fontId="44" fillId="0" borderId="6" xfId="1557" applyNumberFormat="1" applyFont="1" applyFill="1" applyBorder="1" applyAlignment="1">
      <alignment horizontal="right" vertical="center" wrapText="1"/>
    </xf>
    <xf numFmtId="167" fontId="46" fillId="6" borderId="6" xfId="1557" applyNumberFormat="1" applyFont="1" applyFill="1" applyBorder="1" applyAlignment="1">
      <alignment horizontal="right" vertical="center"/>
    </xf>
    <xf numFmtId="167" fontId="44" fillId="6" borderId="6" xfId="1557" applyNumberFormat="1" applyFont="1" applyFill="1" applyBorder="1" applyAlignment="1">
      <alignment horizontal="right" vertical="center"/>
    </xf>
    <xf numFmtId="167" fontId="44" fillId="6" borderId="5" xfId="1557" applyNumberFormat="1" applyFont="1" applyFill="1" applyBorder="1" applyAlignment="1">
      <alignment vertical="center"/>
    </xf>
    <xf numFmtId="167" fontId="46" fillId="6" borderId="0" xfId="1557" applyNumberFormat="1" applyFont="1" applyFill="1" applyBorder="1" applyAlignment="1">
      <alignment horizontal="right" vertical="center"/>
    </xf>
    <xf numFmtId="0" fontId="45" fillId="6" borderId="0" xfId="0" applyFont="1" applyFill="1" applyAlignment="1">
      <alignment vertical="center"/>
    </xf>
    <xf numFmtId="0" fontId="46" fillId="6" borderId="4" xfId="0" applyFont="1" applyFill="1" applyBorder="1" applyAlignment="1">
      <alignment horizontal="center" vertical="center"/>
    </xf>
    <xf numFmtId="0" fontId="50" fillId="6" borderId="6" xfId="0" applyFont="1" applyFill="1" applyBorder="1" applyAlignment="1">
      <alignment horizontal="center" vertical="center"/>
    </xf>
    <xf numFmtId="0" fontId="50" fillId="6" borderId="0" xfId="0" applyFont="1" applyFill="1" applyAlignment="1">
      <alignment vertical="center"/>
    </xf>
    <xf numFmtId="0" fontId="44" fillId="6" borderId="6" xfId="0" applyFont="1" applyFill="1" applyBorder="1" applyAlignment="1">
      <alignment horizontal="center" vertical="center"/>
    </xf>
    <xf numFmtId="0" fontId="46" fillId="6" borderId="6" xfId="0" applyFont="1" applyFill="1" applyBorder="1" applyAlignment="1">
      <alignment horizontal="center" vertical="center"/>
    </xf>
    <xf numFmtId="0" fontId="43" fillId="6" borderId="6" xfId="0" applyFont="1" applyFill="1" applyBorder="1" applyAlignment="1">
      <alignment horizontal="center" vertical="center"/>
    </xf>
    <xf numFmtId="0" fontId="43" fillId="6" borderId="0" xfId="0" applyFont="1" applyFill="1" applyAlignment="1">
      <alignment vertical="center"/>
    </xf>
    <xf numFmtId="0" fontId="81" fillId="6" borderId="0" xfId="0" applyFont="1" applyFill="1" applyAlignment="1">
      <alignment vertical="center"/>
    </xf>
    <xf numFmtId="0" fontId="89" fillId="6" borderId="6" xfId="0" applyFont="1" applyFill="1" applyBorder="1"/>
    <xf numFmtId="0" fontId="44" fillId="6" borderId="6" xfId="0" applyFont="1" applyFill="1" applyBorder="1" applyAlignment="1">
      <alignment vertical="center"/>
    </xf>
    <xf numFmtId="0" fontId="46" fillId="6" borderId="6" xfId="0" applyFont="1" applyFill="1" applyBorder="1" applyAlignment="1">
      <alignment vertical="center"/>
    </xf>
    <xf numFmtId="0" fontId="46" fillId="6" borderId="13" xfId="0" applyFont="1" applyFill="1" applyBorder="1" applyAlignment="1">
      <alignment vertical="center"/>
    </xf>
    <xf numFmtId="0" fontId="46" fillId="6" borderId="26" xfId="0" applyFont="1" applyFill="1" applyBorder="1" applyAlignment="1">
      <alignment horizontal="center" vertical="center"/>
    </xf>
    <xf numFmtId="167" fontId="44" fillId="6" borderId="0" xfId="1557" applyNumberFormat="1" applyFont="1" applyFill="1" applyBorder="1" applyAlignment="1">
      <alignment horizontal="right" vertical="center"/>
    </xf>
    <xf numFmtId="0" fontId="46" fillId="6" borderId="0" xfId="0" applyFont="1" applyFill="1" applyAlignment="1">
      <alignment horizontal="center" vertical="center"/>
    </xf>
    <xf numFmtId="3" fontId="48" fillId="0" borderId="6" xfId="2070" applyNumberFormat="1" applyFont="1" applyFill="1" applyBorder="1"/>
    <xf numFmtId="3" fontId="76" fillId="0" borderId="6" xfId="2070" applyNumberFormat="1" applyFont="1" applyFill="1" applyBorder="1"/>
    <xf numFmtId="167" fontId="48" fillId="6" borderId="6" xfId="0" applyNumberFormat="1" applyFont="1" applyFill="1" applyBorder="1"/>
    <xf numFmtId="0" fontId="52" fillId="0" borderId="0" xfId="0" applyFont="1" applyFill="1"/>
    <xf numFmtId="167" fontId="45" fillId="6" borderId="6" xfId="0" applyNumberFormat="1" applyFont="1" applyFill="1" applyBorder="1" applyAlignment="1">
      <alignment vertical="center"/>
    </xf>
    <xf numFmtId="0" fontId="43" fillId="6" borderId="21" xfId="0" applyFont="1" applyFill="1" applyBorder="1" applyAlignment="1">
      <alignment vertical="center"/>
    </xf>
    <xf numFmtId="0" fontId="43" fillId="6" borderId="29" xfId="0" applyFont="1" applyFill="1" applyBorder="1" applyAlignment="1">
      <alignment vertical="center"/>
    </xf>
    <xf numFmtId="0" fontId="0" fillId="6" borderId="29" xfId="0" applyFill="1" applyBorder="1"/>
    <xf numFmtId="0" fontId="43" fillId="6" borderId="22" xfId="0" applyFont="1" applyFill="1" applyBorder="1" applyAlignment="1">
      <alignment vertical="center"/>
    </xf>
    <xf numFmtId="41" fontId="43" fillId="6" borderId="6" xfId="1557" applyNumberFormat="1" applyFont="1" applyFill="1" applyBorder="1" applyAlignment="1">
      <alignment horizontal="right" vertical="center"/>
    </xf>
    <xf numFmtId="41" fontId="43" fillId="6" borderId="6" xfId="0" applyNumberFormat="1" applyFont="1" applyFill="1" applyBorder="1" applyAlignment="1">
      <alignment vertical="center"/>
    </xf>
    <xf numFmtId="0" fontId="47" fillId="6" borderId="0" xfId="0" applyFont="1" applyFill="1" applyAlignment="1">
      <alignment horizontal="left" vertical="center"/>
    </xf>
    <xf numFmtId="0" fontId="48" fillId="6" borderId="0" xfId="0" applyFont="1" applyFill="1" applyAlignment="1">
      <alignment horizontal="left" vertical="center"/>
    </xf>
    <xf numFmtId="0" fontId="48" fillId="6" borderId="1" xfId="0" applyFont="1" applyFill="1" applyBorder="1" applyAlignment="1">
      <alignment horizontal="left" vertical="center"/>
    </xf>
    <xf numFmtId="0" fontId="44" fillId="6" borderId="1" xfId="0" applyFont="1" applyFill="1" applyBorder="1" applyAlignment="1">
      <alignment vertical="center"/>
    </xf>
    <xf numFmtId="0" fontId="46" fillId="6" borderId="0" xfId="0" applyFont="1" applyFill="1" applyBorder="1" applyAlignment="1">
      <alignment horizontal="center" vertical="center"/>
    </xf>
    <xf numFmtId="0" fontId="0" fillId="6" borderId="11" xfId="0" applyFill="1" applyBorder="1"/>
    <xf numFmtId="0" fontId="46" fillId="6" borderId="25" xfId="0" applyFont="1" applyFill="1" applyBorder="1" applyAlignment="1">
      <alignment horizontal="left" vertical="center"/>
    </xf>
    <xf numFmtId="168" fontId="46" fillId="6" borderId="4" xfId="0" quotePrefix="1" applyNumberFormat="1" applyFont="1" applyFill="1" applyBorder="1" applyAlignment="1">
      <alignment horizontal="right" vertical="center"/>
    </xf>
    <xf numFmtId="167" fontId="46" fillId="6" borderId="4" xfId="1557" quotePrefix="1" applyNumberFormat="1" applyFont="1" applyFill="1" applyBorder="1" applyAlignment="1">
      <alignment horizontal="right" vertical="center"/>
    </xf>
    <xf numFmtId="0" fontId="0" fillId="6" borderId="1" xfId="0" applyFill="1" applyBorder="1"/>
    <xf numFmtId="0" fontId="46" fillId="6" borderId="30" xfId="0" applyFont="1" applyFill="1" applyBorder="1" applyAlignment="1">
      <alignment horizontal="left" vertical="center"/>
    </xf>
    <xf numFmtId="167" fontId="46" fillId="6" borderId="4" xfId="1557" applyNumberFormat="1" applyFont="1" applyFill="1" applyBorder="1" applyAlignment="1">
      <alignment horizontal="right" vertical="center"/>
    </xf>
    <xf numFmtId="0" fontId="46" fillId="6" borderId="5" xfId="0" applyFont="1" applyFill="1" applyBorder="1" applyAlignment="1">
      <alignment horizontal="center" vertical="center"/>
    </xf>
    <xf numFmtId="0" fontId="46" fillId="6" borderId="31" xfId="0" applyFont="1" applyFill="1" applyBorder="1" applyAlignment="1">
      <alignment vertical="center"/>
    </xf>
    <xf numFmtId="0" fontId="44" fillId="6" borderId="32" xfId="0" applyFont="1" applyFill="1" applyBorder="1" applyAlignment="1">
      <alignment vertical="center"/>
    </xf>
    <xf numFmtId="0" fontId="0" fillId="6" borderId="32" xfId="0" applyFill="1" applyBorder="1"/>
    <xf numFmtId="0" fontId="44" fillId="6" borderId="33" xfId="0" applyFont="1" applyFill="1" applyBorder="1" applyAlignment="1">
      <alignment vertical="center"/>
    </xf>
    <xf numFmtId="167" fontId="46" fillId="6" borderId="5" xfId="0" applyNumberFormat="1" applyFont="1" applyFill="1" applyBorder="1" applyAlignment="1">
      <alignment vertical="center"/>
    </xf>
    <xf numFmtId="167" fontId="46" fillId="6" borderId="0" xfId="0" applyNumberFormat="1" applyFont="1" applyFill="1" applyBorder="1" applyAlignment="1">
      <alignment vertical="center"/>
    </xf>
    <xf numFmtId="0" fontId="50" fillId="6" borderId="21" xfId="0" applyFont="1" applyFill="1" applyBorder="1" applyAlignment="1">
      <alignment vertical="center"/>
    </xf>
    <xf numFmtId="0" fontId="50" fillId="6" borderId="29" xfId="0" applyFont="1" applyFill="1" applyBorder="1" applyAlignment="1">
      <alignment vertical="center"/>
    </xf>
    <xf numFmtId="0" fontId="50" fillId="6" borderId="22" xfId="0" applyFont="1" applyFill="1" applyBorder="1" applyAlignment="1">
      <alignment vertical="center"/>
    </xf>
    <xf numFmtId="167" fontId="50" fillId="6" borderId="6" xfId="1557" applyNumberFormat="1" applyFont="1" applyFill="1" applyBorder="1" applyAlignment="1">
      <alignment horizontal="right" vertical="center"/>
    </xf>
    <xf numFmtId="3" fontId="43" fillId="6" borderId="6" xfId="1557" applyNumberFormat="1" applyFont="1" applyFill="1" applyBorder="1" applyAlignment="1">
      <alignment horizontal="right" vertical="center"/>
    </xf>
    <xf numFmtId="167" fontId="50" fillId="6" borderId="6" xfId="1557" applyNumberFormat="1" applyFont="1" applyFill="1" applyBorder="1" applyAlignment="1">
      <alignment vertical="center"/>
    </xf>
    <xf numFmtId="0" fontId="50" fillId="6" borderId="16" xfId="0" applyFont="1" applyFill="1" applyBorder="1" applyAlignment="1">
      <alignment horizontal="center" vertical="center"/>
    </xf>
    <xf numFmtId="0" fontId="0" fillId="6" borderId="22" xfId="0" applyFill="1" applyBorder="1"/>
    <xf numFmtId="167" fontId="50" fillId="6" borderId="14" xfId="1557" applyNumberFormat="1" applyFont="1" applyFill="1" applyBorder="1" applyAlignment="1">
      <alignment horizontal="right" vertical="center"/>
    </xf>
    <xf numFmtId="0" fontId="44" fillId="6" borderId="4" xfId="0" applyFont="1" applyFill="1" applyBorder="1" applyAlignment="1">
      <alignment horizontal="center" vertical="center"/>
    </xf>
    <xf numFmtId="0" fontId="44" fillId="6" borderId="21" xfId="0" applyFont="1" applyFill="1" applyBorder="1" applyAlignment="1">
      <alignment vertical="center"/>
    </xf>
    <xf numFmtId="0" fontId="44" fillId="6" borderId="29" xfId="0" applyFont="1" applyFill="1" applyBorder="1" applyAlignment="1">
      <alignment vertical="center"/>
    </xf>
    <xf numFmtId="0" fontId="44" fillId="6" borderId="22" xfId="0" applyFont="1" applyFill="1" applyBorder="1" applyAlignment="1">
      <alignment vertical="center"/>
    </xf>
    <xf numFmtId="167" fontId="44" fillId="6" borderId="6" xfId="0" applyNumberFormat="1" applyFont="1" applyFill="1" applyBorder="1" applyAlignment="1">
      <alignment vertical="center"/>
    </xf>
    <xf numFmtId="167" fontId="44" fillId="6" borderId="0" xfId="0" applyNumberFormat="1" applyFont="1" applyFill="1" applyBorder="1" applyAlignment="1">
      <alignment vertical="center"/>
    </xf>
    <xf numFmtId="167" fontId="43" fillId="6" borderId="6" xfId="0" applyNumberFormat="1" applyFont="1" applyFill="1" applyBorder="1" applyAlignment="1">
      <alignment vertical="center"/>
    </xf>
    <xf numFmtId="0" fontId="44" fillId="6" borderId="13" xfId="0" applyFont="1" applyFill="1" applyBorder="1" applyAlignment="1">
      <alignment vertical="center"/>
    </xf>
    <xf numFmtId="0" fontId="44" fillId="6" borderId="23" xfId="0" applyFont="1" applyFill="1" applyBorder="1" applyAlignment="1">
      <alignment vertical="center"/>
    </xf>
    <xf numFmtId="0" fontId="0" fillId="6" borderId="34" xfId="0" applyFill="1" applyBorder="1"/>
    <xf numFmtId="0" fontId="44" fillId="6" borderId="24" xfId="0" applyFont="1" applyFill="1" applyBorder="1" applyAlignment="1">
      <alignment vertical="center"/>
    </xf>
    <xf numFmtId="167" fontId="44" fillId="6" borderId="13" xfId="1557" applyNumberFormat="1" applyFont="1" applyFill="1" applyBorder="1" applyAlignment="1">
      <alignment horizontal="right" vertical="center"/>
    </xf>
    <xf numFmtId="0" fontId="0" fillId="6" borderId="3" xfId="0" applyFill="1" applyBorder="1"/>
    <xf numFmtId="0" fontId="46" fillId="6" borderId="18" xfId="0" applyFont="1" applyFill="1" applyBorder="1" applyAlignment="1">
      <alignment horizontal="center" vertical="center"/>
    </xf>
    <xf numFmtId="167" fontId="46" fillId="6" borderId="11" xfId="1557" applyNumberFormat="1" applyFont="1" applyFill="1" applyBorder="1" applyAlignment="1">
      <alignment vertical="center"/>
    </xf>
    <xf numFmtId="0" fontId="46" fillId="6" borderId="1" xfId="0" applyFont="1" applyFill="1" applyBorder="1" applyAlignment="1">
      <alignment horizontal="center" vertical="center"/>
    </xf>
    <xf numFmtId="167" fontId="46" fillId="6" borderId="1" xfId="1557" applyNumberFormat="1" applyFont="1" applyFill="1" applyBorder="1" applyAlignment="1">
      <alignment vertical="center"/>
    </xf>
    <xf numFmtId="0" fontId="46" fillId="6" borderId="35" xfId="0" applyFont="1" applyFill="1" applyBorder="1" applyAlignment="1">
      <alignment horizontal="center" vertical="center"/>
    </xf>
    <xf numFmtId="0" fontId="46" fillId="6" borderId="11" xfId="0" applyFont="1" applyFill="1" applyBorder="1" applyAlignment="1">
      <alignment horizontal="center" vertical="center"/>
    </xf>
    <xf numFmtId="0" fontId="46" fillId="6" borderId="25" xfId="0" applyFont="1" applyFill="1" applyBorder="1" applyAlignment="1">
      <alignment horizontal="center" vertical="center"/>
    </xf>
    <xf numFmtId="0" fontId="46" fillId="6" borderId="30" xfId="0" applyFont="1" applyFill="1" applyBorder="1" applyAlignment="1">
      <alignment horizontal="center" vertical="center"/>
    </xf>
    <xf numFmtId="14" fontId="46" fillId="6" borderId="4" xfId="0" applyNumberFormat="1" applyFont="1" applyFill="1" applyBorder="1" applyAlignment="1">
      <alignment horizontal="center" vertical="center"/>
    </xf>
    <xf numFmtId="167" fontId="46" fillId="6" borderId="4" xfId="1557" applyNumberFormat="1" applyFont="1" applyFill="1" applyBorder="1" applyAlignment="1">
      <alignment horizontal="center" vertical="center"/>
    </xf>
    <xf numFmtId="0" fontId="46" fillId="6" borderId="8" xfId="0" applyFont="1" applyFill="1" applyBorder="1" applyAlignment="1">
      <alignment horizontal="center" vertical="center"/>
    </xf>
    <xf numFmtId="0" fontId="46" fillId="6" borderId="3" xfId="0" applyFont="1" applyFill="1" applyBorder="1" applyAlignment="1">
      <alignment horizontal="center" vertical="center"/>
    </xf>
    <xf numFmtId="0" fontId="44" fillId="6" borderId="11" xfId="0" applyFont="1" applyFill="1" applyBorder="1" applyAlignment="1">
      <alignment vertical="center"/>
    </xf>
    <xf numFmtId="14" fontId="46" fillId="6" borderId="4" xfId="0" applyNumberFormat="1" applyFont="1" applyFill="1" applyBorder="1" applyAlignment="1">
      <alignment horizontal="right" vertical="center"/>
    </xf>
    <xf numFmtId="0" fontId="43" fillId="6" borderId="5" xfId="0" applyFont="1" applyFill="1" applyBorder="1" applyAlignment="1">
      <alignment horizontal="center" vertical="center"/>
    </xf>
    <xf numFmtId="0" fontId="43" fillId="6" borderId="36" xfId="0" applyFont="1" applyFill="1" applyBorder="1" applyAlignment="1">
      <alignment vertical="center"/>
    </xf>
    <xf numFmtId="0" fontId="43" fillId="6" borderId="33" xfId="0" applyFont="1" applyFill="1" applyBorder="1" applyAlignment="1">
      <alignment vertical="center"/>
    </xf>
    <xf numFmtId="167" fontId="43" fillId="6" borderId="5" xfId="0" applyNumberFormat="1" applyFont="1" applyFill="1" applyBorder="1" applyAlignment="1">
      <alignment vertical="center"/>
    </xf>
    <xf numFmtId="0" fontId="43" fillId="6" borderId="0" xfId="0" applyFont="1" applyFill="1" applyBorder="1" applyAlignment="1">
      <alignment vertical="center"/>
    </xf>
    <xf numFmtId="0" fontId="57" fillId="6" borderId="29" xfId="0" applyFont="1" applyFill="1" applyBorder="1" applyAlignment="1">
      <alignment vertical="center"/>
    </xf>
    <xf numFmtId="167" fontId="44" fillId="6" borderId="6" xfId="1557" applyNumberFormat="1" applyFont="1" applyFill="1" applyBorder="1" applyAlignment="1">
      <alignment vertical="center"/>
    </xf>
    <xf numFmtId="167" fontId="43" fillId="6" borderId="6" xfId="1557" applyNumberFormat="1" applyFont="1" applyFill="1" applyBorder="1" applyAlignment="1">
      <alignment vertical="center"/>
    </xf>
    <xf numFmtId="0" fontId="44" fillId="6" borderId="13" xfId="0" applyFont="1" applyFill="1" applyBorder="1" applyAlignment="1">
      <alignment horizontal="center" vertical="center"/>
    </xf>
    <xf numFmtId="0" fontId="43" fillId="6" borderId="34" xfId="0" applyFont="1" applyFill="1" applyBorder="1" applyAlignment="1">
      <alignment vertical="center"/>
    </xf>
    <xf numFmtId="0" fontId="44" fillId="6" borderId="34" xfId="0" applyFont="1" applyFill="1" applyBorder="1" applyAlignment="1">
      <alignment vertical="center"/>
    </xf>
    <xf numFmtId="167" fontId="43" fillId="6" borderId="13" xfId="0" applyNumberFormat="1" applyFont="1" applyFill="1" applyBorder="1" applyAlignment="1">
      <alignment vertical="center"/>
    </xf>
    <xf numFmtId="167" fontId="44" fillId="6" borderId="13" xfId="0" applyNumberFormat="1" applyFont="1" applyFill="1" applyBorder="1" applyAlignment="1">
      <alignment vertical="center"/>
    </xf>
    <xf numFmtId="167" fontId="46" fillId="6" borderId="4" xfId="0" applyNumberFormat="1" applyFont="1" applyFill="1" applyBorder="1" applyAlignment="1">
      <alignment vertical="center"/>
    </xf>
    <xf numFmtId="167" fontId="46" fillId="6" borderId="1" xfId="0" applyNumberFormat="1" applyFont="1" applyFill="1" applyBorder="1" applyAlignment="1">
      <alignment vertical="center"/>
    </xf>
    <xf numFmtId="14" fontId="46" fillId="6" borderId="35" xfId="0" applyNumberFormat="1" applyFont="1" applyFill="1" applyBorder="1" applyAlignment="1">
      <alignment horizontal="center" vertical="center"/>
    </xf>
    <xf numFmtId="0" fontId="46" fillId="6" borderId="17" xfId="0" applyFont="1" applyFill="1" applyBorder="1" applyAlignment="1">
      <alignment horizontal="center" vertical="center"/>
    </xf>
    <xf numFmtId="167" fontId="46" fillId="6" borderId="35" xfId="1557" applyNumberFormat="1" applyFont="1" applyFill="1" applyBorder="1" applyAlignment="1">
      <alignment horizontal="center" vertical="center"/>
    </xf>
    <xf numFmtId="0" fontId="45" fillId="6" borderId="5" xfId="0" quotePrefix="1" applyFont="1" applyFill="1" applyBorder="1" applyAlignment="1">
      <alignment horizontal="center" vertical="center"/>
    </xf>
    <xf numFmtId="0" fontId="45" fillId="6" borderId="31" xfId="0" applyFont="1" applyFill="1" applyBorder="1" applyAlignment="1">
      <alignment vertical="center"/>
    </xf>
    <xf numFmtId="0" fontId="45" fillId="6" borderId="32" xfId="0" applyFont="1" applyFill="1" applyBorder="1" applyAlignment="1">
      <alignment vertical="center"/>
    </xf>
    <xf numFmtId="0" fontId="45" fillId="6" borderId="33" xfId="0" applyFont="1" applyFill="1" applyBorder="1" applyAlignment="1">
      <alignment vertical="center"/>
    </xf>
    <xf numFmtId="167" fontId="45" fillId="6" borderId="5" xfId="0" applyNumberFormat="1" applyFont="1" applyFill="1" applyBorder="1" applyAlignment="1">
      <alignment vertical="center"/>
    </xf>
    <xf numFmtId="41" fontId="101" fillId="6" borderId="6" xfId="0" applyNumberFormat="1" applyFont="1" applyFill="1" applyBorder="1" applyAlignment="1">
      <alignment vertical="center"/>
    </xf>
    <xf numFmtId="0" fontId="45" fillId="6" borderId="6" xfId="0" quotePrefix="1" applyFont="1" applyFill="1" applyBorder="1" applyAlignment="1">
      <alignment horizontal="center" vertical="center"/>
    </xf>
    <xf numFmtId="0" fontId="45" fillId="6" borderId="21" xfId="0" applyFont="1" applyFill="1" applyBorder="1" applyAlignment="1">
      <alignment vertical="center"/>
    </xf>
    <xf numFmtId="0" fontId="45" fillId="6" borderId="29" xfId="0" applyFont="1" applyFill="1" applyBorder="1" applyAlignment="1">
      <alignment vertical="center"/>
    </xf>
    <xf numFmtId="0" fontId="45" fillId="6" borderId="22" xfId="0" applyFont="1" applyFill="1" applyBorder="1" applyAlignment="1">
      <alignment vertical="center"/>
    </xf>
    <xf numFmtId="167" fontId="45" fillId="6" borderId="22" xfId="0" applyNumberFormat="1" applyFont="1" applyFill="1" applyBorder="1" applyAlignment="1">
      <alignment vertical="center"/>
    </xf>
    <xf numFmtId="0" fontId="43" fillId="6" borderId="6" xfId="0" quotePrefix="1" applyFont="1" applyFill="1" applyBorder="1" applyAlignment="1">
      <alignment horizontal="center" vertical="center"/>
    </xf>
    <xf numFmtId="3" fontId="45" fillId="6" borderId="6" xfId="0" applyNumberFormat="1" applyFont="1" applyFill="1" applyBorder="1" applyAlignment="1">
      <alignment vertical="center"/>
    </xf>
    <xf numFmtId="0" fontId="45" fillId="6" borderId="6" xfId="0" applyFont="1" applyFill="1" applyBorder="1" applyAlignment="1">
      <alignment horizontal="center" vertical="center"/>
    </xf>
    <xf numFmtId="167" fontId="50" fillId="6" borderId="6" xfId="0" applyNumberFormat="1" applyFont="1" applyFill="1" applyBorder="1" applyAlignment="1">
      <alignment vertical="center"/>
    </xf>
    <xf numFmtId="0" fontId="50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vertical="center"/>
    </xf>
    <xf numFmtId="167" fontId="43" fillId="6" borderId="0" xfId="0" applyNumberFormat="1" applyFont="1" applyFill="1" applyBorder="1" applyAlignment="1">
      <alignment vertical="center"/>
    </xf>
    <xf numFmtId="0" fontId="80" fillId="6" borderId="0" xfId="0" quotePrefix="1" applyFont="1" applyFill="1" applyAlignment="1">
      <alignment horizontal="center" vertical="center"/>
    </xf>
    <xf numFmtId="0" fontId="80" fillId="6" borderId="0" xfId="0" applyFont="1" applyFill="1" applyAlignment="1">
      <alignment vertical="center"/>
    </xf>
    <xf numFmtId="0" fontId="46" fillId="6" borderId="0" xfId="0" quotePrefix="1" applyFont="1" applyFill="1" applyAlignment="1">
      <alignment horizontal="center" vertical="center"/>
    </xf>
    <xf numFmtId="0" fontId="43" fillId="6" borderId="0" xfId="0" applyFont="1" applyFill="1" applyAlignment="1">
      <alignment horizontal="right" vertical="center"/>
    </xf>
    <xf numFmtId="0" fontId="0" fillId="6" borderId="30" xfId="0" applyFill="1" applyBorder="1"/>
    <xf numFmtId="167" fontId="46" fillId="6" borderId="32" xfId="0" applyNumberFormat="1" applyFont="1" applyFill="1" applyBorder="1" applyAlignment="1">
      <alignment vertical="center"/>
    </xf>
    <xf numFmtId="167" fontId="46" fillId="6" borderId="5" xfId="1557" applyNumberFormat="1" applyFont="1" applyFill="1" applyBorder="1" applyAlignment="1">
      <alignment vertical="center"/>
    </xf>
    <xf numFmtId="0" fontId="44" fillId="6" borderId="21" xfId="0" quotePrefix="1" applyFont="1" applyFill="1" applyBorder="1" applyAlignment="1">
      <alignment vertical="center"/>
    </xf>
    <xf numFmtId="167" fontId="44" fillId="6" borderId="29" xfId="0" applyNumberFormat="1" applyFont="1" applyFill="1" applyBorder="1" applyAlignment="1">
      <alignment vertical="center"/>
    </xf>
    <xf numFmtId="167" fontId="44" fillId="6" borderId="22" xfId="0" applyNumberFormat="1" applyFont="1" applyFill="1" applyBorder="1" applyAlignment="1">
      <alignment vertical="center"/>
    </xf>
    <xf numFmtId="167" fontId="46" fillId="6" borderId="6" xfId="0" applyNumberFormat="1" applyFont="1" applyFill="1" applyBorder="1" applyAlignment="1">
      <alignment vertical="center"/>
    </xf>
    <xf numFmtId="167" fontId="46" fillId="6" borderId="6" xfId="1557" applyNumberFormat="1" applyFont="1" applyFill="1" applyBorder="1" applyAlignment="1">
      <alignment vertical="center"/>
    </xf>
    <xf numFmtId="0" fontId="46" fillId="6" borderId="21" xfId="0" quotePrefix="1" applyFont="1" applyFill="1" applyBorder="1" applyAlignment="1">
      <alignment vertical="center"/>
    </xf>
    <xf numFmtId="167" fontId="46" fillId="6" borderId="29" xfId="0" applyNumberFormat="1" applyFont="1" applyFill="1" applyBorder="1" applyAlignment="1">
      <alignment vertical="center"/>
    </xf>
    <xf numFmtId="0" fontId="46" fillId="6" borderId="21" xfId="0" applyFont="1" applyFill="1" applyBorder="1" applyAlignment="1">
      <alignment vertical="center"/>
    </xf>
    <xf numFmtId="167" fontId="47" fillId="6" borderId="6" xfId="0" applyNumberFormat="1" applyFont="1" applyFill="1" applyBorder="1" applyAlignment="1">
      <alignment vertical="center"/>
    </xf>
    <xf numFmtId="0" fontId="46" fillId="6" borderId="13" xfId="0" applyFont="1" applyFill="1" applyBorder="1" applyAlignment="1">
      <alignment horizontal="center" vertical="center"/>
    </xf>
    <xf numFmtId="0" fontId="46" fillId="6" borderId="23" xfId="0" quotePrefix="1" applyFont="1" applyFill="1" applyBorder="1" applyAlignment="1">
      <alignment vertical="center"/>
    </xf>
    <xf numFmtId="167" fontId="46" fillId="6" borderId="34" xfId="0" applyNumberFormat="1" applyFont="1" applyFill="1" applyBorder="1" applyAlignment="1">
      <alignment vertical="center"/>
    </xf>
    <xf numFmtId="0" fontId="0" fillId="6" borderId="24" xfId="0" applyFill="1" applyBorder="1"/>
    <xf numFmtId="167" fontId="46" fillId="6" borderId="13" xfId="0" applyNumberFormat="1" applyFont="1" applyFill="1" applyBorder="1" applyAlignment="1">
      <alignment vertical="center"/>
    </xf>
    <xf numFmtId="167" fontId="46" fillId="6" borderId="14" xfId="0" applyNumberFormat="1" applyFont="1" applyFill="1" applyBorder="1" applyAlignment="1">
      <alignment vertical="center"/>
    </xf>
    <xf numFmtId="167" fontId="44" fillId="6" borderId="29" xfId="1557" applyNumberFormat="1" applyFont="1" applyFill="1" applyBorder="1" applyAlignment="1">
      <alignment vertical="center"/>
    </xf>
    <xf numFmtId="167" fontId="44" fillId="6" borderId="22" xfId="1557" applyNumberFormat="1" applyFont="1" applyFill="1" applyBorder="1" applyAlignment="1">
      <alignment vertical="center"/>
    </xf>
    <xf numFmtId="0" fontId="71" fillId="6" borderId="11" xfId="0" applyFont="1" applyFill="1" applyBorder="1" applyAlignment="1">
      <alignment horizontal="center" vertical="center"/>
    </xf>
    <xf numFmtId="0" fontId="71" fillId="6" borderId="11" xfId="0" quotePrefix="1" applyFont="1" applyFill="1" applyBorder="1" applyAlignment="1">
      <alignment vertical="center"/>
    </xf>
    <xf numFmtId="167" fontId="71" fillId="6" borderId="11" xfId="0" applyNumberFormat="1" applyFont="1" applyFill="1" applyBorder="1" applyAlignment="1">
      <alignment vertical="center"/>
    </xf>
    <xf numFmtId="167" fontId="71" fillId="6" borderId="11" xfId="1558" applyNumberFormat="1" applyFont="1" applyFill="1" applyBorder="1" applyAlignment="1">
      <alignment vertical="center"/>
    </xf>
    <xf numFmtId="167" fontId="46" fillId="6" borderId="0" xfId="1558" applyNumberFormat="1" applyFont="1" applyFill="1" applyBorder="1" applyAlignment="1">
      <alignment vertical="center"/>
    </xf>
    <xf numFmtId="0" fontId="71" fillId="6" borderId="1" xfId="0" applyFont="1" applyFill="1" applyBorder="1" applyAlignment="1">
      <alignment horizontal="center" vertical="center"/>
    </xf>
    <xf numFmtId="0" fontId="71" fillId="6" borderId="1" xfId="0" quotePrefix="1" applyFont="1" applyFill="1" applyBorder="1" applyAlignment="1">
      <alignment vertical="center"/>
    </xf>
    <xf numFmtId="167" fontId="71" fillId="6" borderId="1" xfId="0" applyNumberFormat="1" applyFont="1" applyFill="1" applyBorder="1" applyAlignment="1">
      <alignment vertical="center"/>
    </xf>
    <xf numFmtId="167" fontId="71" fillId="6" borderId="1" xfId="1558" applyNumberFormat="1" applyFont="1" applyFill="1" applyBorder="1" applyAlignment="1">
      <alignment vertical="center"/>
    </xf>
    <xf numFmtId="0" fontId="50" fillId="6" borderId="5" xfId="0" applyFont="1" applyFill="1" applyBorder="1" applyAlignment="1">
      <alignment horizontal="center" vertical="center"/>
    </xf>
    <xf numFmtId="0" fontId="50" fillId="6" borderId="32" xfId="0" applyFont="1" applyFill="1" applyBorder="1" applyAlignment="1">
      <alignment vertical="center"/>
    </xf>
    <xf numFmtId="0" fontId="50" fillId="6" borderId="33" xfId="0" applyFont="1" applyFill="1" applyBorder="1" applyAlignment="1">
      <alignment vertical="center"/>
    </xf>
    <xf numFmtId="167" fontId="50" fillId="6" borderId="5" xfId="0" applyNumberFormat="1" applyFont="1" applyFill="1" applyBorder="1" applyAlignment="1">
      <alignment vertical="center"/>
    </xf>
    <xf numFmtId="0" fontId="0" fillId="6" borderId="36" xfId="0" applyFill="1" applyBorder="1"/>
    <xf numFmtId="0" fontId="43" fillId="6" borderId="28" xfId="0" applyFont="1" applyFill="1" applyBorder="1" applyAlignment="1">
      <alignment vertical="center"/>
    </xf>
    <xf numFmtId="0" fontId="0" fillId="6" borderId="0" xfId="0" applyFill="1" applyBorder="1"/>
    <xf numFmtId="0" fontId="43" fillId="6" borderId="13" xfId="0" applyFont="1" applyFill="1" applyBorder="1" applyAlignment="1">
      <alignment horizontal="center" vertical="center"/>
    </xf>
    <xf numFmtId="0" fontId="43" fillId="6" borderId="24" xfId="0" applyFont="1" applyFill="1" applyBorder="1" applyAlignment="1">
      <alignment vertical="center"/>
    </xf>
    <xf numFmtId="167" fontId="87" fillId="6" borderId="13" xfId="0" applyNumberFormat="1" applyFont="1" applyFill="1" applyBorder="1" applyAlignment="1">
      <alignment vertical="center"/>
    </xf>
    <xf numFmtId="167" fontId="46" fillId="6" borderId="3" xfId="0" applyNumberFormat="1" applyFont="1" applyFill="1" applyBorder="1" applyAlignment="1">
      <alignment vertical="center"/>
    </xf>
    <xf numFmtId="0" fontId="44" fillId="6" borderId="29" xfId="0" applyFont="1" applyFill="1" applyBorder="1" applyAlignment="1">
      <alignment vertical="center" wrapText="1"/>
    </xf>
    <xf numFmtId="167" fontId="44" fillId="6" borderId="6" xfId="1557" applyNumberFormat="1" applyFont="1" applyFill="1" applyBorder="1" applyAlignment="1">
      <alignment horizontal="center" vertical="center"/>
    </xf>
    <xf numFmtId="0" fontId="44" fillId="6" borderId="21" xfId="0" applyFont="1" applyFill="1" applyBorder="1" applyAlignment="1">
      <alignment horizontal="center" vertical="center"/>
    </xf>
    <xf numFmtId="0" fontId="44" fillId="6" borderId="37" xfId="0" applyFont="1" applyFill="1" applyBorder="1" applyAlignment="1">
      <alignment horizontal="center" vertical="center"/>
    </xf>
    <xf numFmtId="0" fontId="44" fillId="6" borderId="28" xfId="0" applyFont="1" applyFill="1" applyBorder="1" applyAlignment="1">
      <alignment vertical="center" wrapText="1"/>
    </xf>
    <xf numFmtId="0" fontId="44" fillId="6" borderId="28" xfId="0" applyFont="1" applyFill="1" applyBorder="1" applyAlignment="1">
      <alignment vertical="center"/>
    </xf>
    <xf numFmtId="0" fontId="44" fillId="6" borderId="38" xfId="0" applyFont="1" applyFill="1" applyBorder="1" applyAlignment="1">
      <alignment vertical="center"/>
    </xf>
    <xf numFmtId="167" fontId="44" fillId="6" borderId="16" xfId="1557" applyNumberFormat="1" applyFont="1" applyFill="1" applyBorder="1" applyAlignment="1">
      <alignment horizontal="right" vertical="center"/>
    </xf>
    <xf numFmtId="167" fontId="44" fillId="6" borderId="16" xfId="1557" applyNumberFormat="1" applyFont="1" applyFill="1" applyBorder="1" applyAlignment="1">
      <alignment horizontal="center" vertical="center"/>
    </xf>
    <xf numFmtId="0" fontId="46" fillId="6" borderId="24" xfId="0" applyFont="1" applyFill="1" applyBorder="1" applyAlignment="1">
      <alignment horizontal="center" vertical="center"/>
    </xf>
    <xf numFmtId="167" fontId="46" fillId="6" borderId="11" xfId="0" applyNumberFormat="1" applyFont="1" applyFill="1" applyBorder="1" applyAlignment="1">
      <alignment vertical="center"/>
    </xf>
    <xf numFmtId="167" fontId="46" fillId="6" borderId="3" xfId="1557" applyNumberFormat="1" applyFont="1" applyFill="1" applyBorder="1" applyAlignment="1">
      <alignment vertical="center"/>
    </xf>
    <xf numFmtId="0" fontId="43" fillId="6" borderId="31" xfId="0" applyFont="1" applyFill="1" applyBorder="1" applyAlignment="1">
      <alignment vertical="center"/>
    </xf>
    <xf numFmtId="0" fontId="43" fillId="6" borderId="32" xfId="0" applyFont="1" applyFill="1" applyBorder="1" applyAlignment="1">
      <alignment vertical="center"/>
    </xf>
    <xf numFmtId="167" fontId="49" fillId="6" borderId="5" xfId="0" applyNumberFormat="1" applyFont="1" applyFill="1" applyBorder="1" applyAlignment="1">
      <alignment vertical="center"/>
    </xf>
    <xf numFmtId="3" fontId="44" fillId="6" borderId="6" xfId="2069" applyNumberFormat="1" applyFont="1" applyFill="1" applyBorder="1" applyAlignment="1">
      <alignment vertical="center"/>
    </xf>
    <xf numFmtId="0" fontId="43" fillId="6" borderId="22" xfId="0" applyFont="1" applyFill="1" applyBorder="1" applyAlignment="1">
      <alignment horizontal="left" vertical="center" wrapText="1"/>
    </xf>
    <xf numFmtId="0" fontId="43" fillId="6" borderId="29" xfId="0" applyFont="1" applyFill="1" applyBorder="1" applyAlignment="1">
      <alignment horizontal="left" vertical="center" wrapText="1"/>
    </xf>
    <xf numFmtId="0" fontId="44" fillId="6" borderId="29" xfId="0" applyFont="1" applyFill="1" applyBorder="1" applyAlignment="1">
      <alignment horizontal="left" vertical="center" wrapText="1"/>
    </xf>
    <xf numFmtId="0" fontId="44" fillId="6" borderId="22" xfId="0" applyFont="1" applyFill="1" applyBorder="1" applyAlignment="1">
      <alignment horizontal="left" vertical="center" wrapText="1"/>
    </xf>
    <xf numFmtId="0" fontId="61" fillId="6" borderId="21" xfId="0" applyFont="1" applyFill="1" applyBorder="1" applyAlignment="1">
      <alignment vertical="center"/>
    </xf>
    <xf numFmtId="0" fontId="43" fillId="6" borderId="23" xfId="0" applyFont="1" applyFill="1" applyBorder="1" applyAlignment="1">
      <alignment vertical="center"/>
    </xf>
    <xf numFmtId="0" fontId="44" fillId="6" borderId="34" xfId="0" applyFont="1" applyFill="1" applyBorder="1" applyAlignment="1">
      <alignment horizontal="left" vertical="center" wrapText="1"/>
    </xf>
    <xf numFmtId="0" fontId="44" fillId="6" borderId="24" xfId="0" applyFont="1" applyFill="1" applyBorder="1" applyAlignment="1">
      <alignment horizontal="left" vertical="center" wrapText="1"/>
    </xf>
    <xf numFmtId="167" fontId="47" fillId="6" borderId="4" xfId="1557" applyNumberFormat="1" applyFont="1" applyFill="1" applyBorder="1" applyAlignment="1">
      <alignment vertical="center"/>
    </xf>
    <xf numFmtId="14" fontId="46" fillId="6" borderId="4" xfId="0" quotePrefix="1" applyNumberFormat="1" applyFont="1" applyFill="1" applyBorder="1" applyAlignment="1">
      <alignment horizontal="center" vertical="center"/>
    </xf>
    <xf numFmtId="0" fontId="46" fillId="6" borderId="4" xfId="0" applyFont="1" applyFill="1" applyBorder="1" applyAlignment="1">
      <alignment vertical="center"/>
    </xf>
    <xf numFmtId="168" fontId="46" fillId="6" borderId="4" xfId="0" applyNumberFormat="1" applyFont="1" applyFill="1" applyBorder="1" applyAlignment="1">
      <alignment vertical="center"/>
    </xf>
    <xf numFmtId="167" fontId="46" fillId="6" borderId="32" xfId="1557" applyNumberFormat="1" applyFont="1" applyFill="1" applyBorder="1" applyAlignment="1">
      <alignment vertical="center"/>
    </xf>
    <xf numFmtId="167" fontId="46" fillId="6" borderId="33" xfId="1557" applyNumberFormat="1" applyFont="1" applyFill="1" applyBorder="1" applyAlignment="1">
      <alignment vertical="center"/>
    </xf>
    <xf numFmtId="0" fontId="89" fillId="6" borderId="29" xfId="0" applyFont="1" applyFill="1" applyBorder="1"/>
    <xf numFmtId="0" fontId="89" fillId="6" borderId="22" xfId="0" applyFont="1" applyFill="1" applyBorder="1"/>
    <xf numFmtId="0" fontId="89" fillId="6" borderId="0" xfId="0" applyFont="1" applyFill="1"/>
    <xf numFmtId="167" fontId="99" fillId="6" borderId="6" xfId="1557" applyNumberFormat="1" applyFont="1" applyFill="1" applyBorder="1" applyAlignment="1">
      <alignment horizontal="right" vertical="center"/>
    </xf>
    <xf numFmtId="167" fontId="46" fillId="6" borderId="29" xfId="1557" applyNumberFormat="1" applyFont="1" applyFill="1" applyBorder="1" applyAlignment="1">
      <alignment vertical="center"/>
    </xf>
    <xf numFmtId="167" fontId="46" fillId="6" borderId="22" xfId="1557" applyNumberFormat="1" applyFont="1" applyFill="1" applyBorder="1" applyAlignment="1">
      <alignment vertical="center"/>
    </xf>
    <xf numFmtId="41" fontId="44" fillId="6" borderId="6" xfId="1557" applyNumberFormat="1" applyFont="1" applyFill="1" applyBorder="1" applyAlignment="1">
      <alignment vertical="center"/>
    </xf>
    <xf numFmtId="0" fontId="0" fillId="6" borderId="21" xfId="0" applyFill="1" applyBorder="1"/>
    <xf numFmtId="0" fontId="0" fillId="6" borderId="16" xfId="0" applyFill="1" applyBorder="1"/>
    <xf numFmtId="0" fontId="43" fillId="6" borderId="37" xfId="0" applyFont="1" applyFill="1" applyBorder="1" applyAlignment="1">
      <alignment vertical="center"/>
    </xf>
    <xf numFmtId="0" fontId="0" fillId="6" borderId="28" xfId="0" applyFill="1" applyBorder="1"/>
    <xf numFmtId="0" fontId="0" fillId="6" borderId="38" xfId="0" applyFill="1" applyBorder="1"/>
    <xf numFmtId="0" fontId="0" fillId="6" borderId="13" xfId="0" applyFill="1" applyBorder="1"/>
    <xf numFmtId="0" fontId="46" fillId="6" borderId="3" xfId="0" applyFont="1" applyFill="1" applyBorder="1" applyAlignment="1">
      <alignment horizontal="left" vertical="center"/>
    </xf>
    <xf numFmtId="0" fontId="44" fillId="6" borderId="11" xfId="0" applyFont="1" applyFill="1" applyBorder="1" applyAlignment="1">
      <alignment horizontal="left" vertical="center"/>
    </xf>
    <xf numFmtId="0" fontId="44" fillId="6" borderId="11" xfId="0" applyFont="1" applyFill="1" applyBorder="1" applyAlignment="1">
      <alignment horizontal="center" vertical="center"/>
    </xf>
    <xf numFmtId="167" fontId="44" fillId="6" borderId="3" xfId="1557" applyNumberFormat="1" applyFont="1" applyFill="1" applyBorder="1" applyAlignment="1">
      <alignment vertical="center"/>
    </xf>
    <xf numFmtId="0" fontId="44" fillId="6" borderId="31" xfId="0" applyFont="1" applyFill="1" applyBorder="1" applyAlignment="1">
      <alignment vertical="center"/>
    </xf>
    <xf numFmtId="0" fontId="46" fillId="6" borderId="17" xfId="0" applyFont="1" applyFill="1" applyBorder="1" applyAlignment="1">
      <alignment horizontal="left" vertical="center"/>
    </xf>
    <xf numFmtId="167" fontId="50" fillId="6" borderId="4" xfId="1557" applyNumberFormat="1" applyFont="1" applyFill="1" applyBorder="1" applyAlignment="1">
      <alignment horizontal="right" vertical="center"/>
    </xf>
    <xf numFmtId="41" fontId="44" fillId="6" borderId="6" xfId="0" applyNumberFormat="1" applyFont="1" applyFill="1" applyBorder="1" applyAlignment="1">
      <alignment vertical="center"/>
    </xf>
    <xf numFmtId="3" fontId="43" fillId="6" borderId="6" xfId="2069" applyNumberFormat="1" applyFont="1" applyFill="1" applyBorder="1" applyAlignment="1">
      <alignment vertical="center"/>
    </xf>
    <xf numFmtId="41" fontId="43" fillId="6" borderId="6" xfId="2069" applyNumberFormat="1" applyFont="1" applyFill="1" applyBorder="1" applyAlignment="1">
      <alignment vertical="center"/>
    </xf>
    <xf numFmtId="41" fontId="43" fillId="6" borderId="6" xfId="1557" applyNumberFormat="1" applyFont="1" applyFill="1" applyBorder="1" applyAlignment="1">
      <alignment vertical="center"/>
    </xf>
    <xf numFmtId="0" fontId="57" fillId="6" borderId="34" xfId="0" applyFont="1" applyFill="1" applyBorder="1" applyAlignment="1">
      <alignment vertical="center"/>
    </xf>
    <xf numFmtId="0" fontId="57" fillId="6" borderId="24" xfId="0" applyFont="1" applyFill="1" applyBorder="1" applyAlignment="1">
      <alignment vertical="center"/>
    </xf>
    <xf numFmtId="167" fontId="44" fillId="6" borderId="13" xfId="1557" applyNumberFormat="1" applyFont="1" applyFill="1" applyBorder="1" applyAlignment="1">
      <alignment vertical="center"/>
    </xf>
    <xf numFmtId="0" fontId="46" fillId="6" borderId="14" xfId="0" applyFont="1" applyFill="1" applyBorder="1" applyAlignment="1">
      <alignment horizontal="center" vertical="center"/>
    </xf>
    <xf numFmtId="0" fontId="46" fillId="6" borderId="32" xfId="0" applyFont="1" applyFill="1" applyBorder="1" applyAlignment="1">
      <alignment vertical="center"/>
    </xf>
    <xf numFmtId="0" fontId="46" fillId="6" borderId="33" xfId="0" applyFont="1" applyFill="1" applyBorder="1" applyAlignment="1">
      <alignment vertical="center"/>
    </xf>
    <xf numFmtId="167" fontId="44" fillId="6" borderId="14" xfId="1558" applyNumberFormat="1" applyFont="1" applyFill="1" applyBorder="1" applyAlignment="1">
      <alignment vertical="center"/>
    </xf>
    <xf numFmtId="0" fontId="46" fillId="6" borderId="34" xfId="0" applyFont="1" applyFill="1" applyBorder="1" applyAlignment="1">
      <alignment vertical="center"/>
    </xf>
    <xf numFmtId="0" fontId="46" fillId="6" borderId="24" xfId="0" applyFont="1" applyFill="1" applyBorder="1" applyAlignment="1">
      <alignment vertical="center"/>
    </xf>
    <xf numFmtId="0" fontId="46" fillId="6" borderId="0" xfId="0" applyFont="1" applyFill="1" applyBorder="1" applyAlignment="1">
      <alignment vertical="center"/>
    </xf>
    <xf numFmtId="0" fontId="46" fillId="6" borderId="0" xfId="0" applyFont="1" applyFill="1" applyAlignment="1">
      <alignment horizontal="left" vertical="center" wrapText="1"/>
    </xf>
    <xf numFmtId="167" fontId="46" fillId="6" borderId="4" xfId="1558" applyNumberFormat="1" applyFont="1" applyFill="1" applyBorder="1" applyAlignment="1">
      <alignment horizontal="right" vertical="center" wrapText="1"/>
    </xf>
    <xf numFmtId="0" fontId="44" fillId="6" borderId="4" xfId="0" applyFont="1" applyFill="1" applyBorder="1" applyAlignment="1">
      <alignment vertical="center"/>
    </xf>
    <xf numFmtId="0" fontId="44" fillId="6" borderId="5" xfId="0" applyFont="1" applyFill="1" applyBorder="1" applyAlignment="1">
      <alignment horizontal="center" vertical="center"/>
    </xf>
    <xf numFmtId="0" fontId="0" fillId="6" borderId="8" xfId="0" applyFill="1" applyBorder="1"/>
    <xf numFmtId="167" fontId="48" fillId="6" borderId="5" xfId="1557" applyNumberFormat="1" applyFont="1" applyFill="1" applyBorder="1" applyAlignment="1">
      <alignment vertical="center"/>
    </xf>
    <xf numFmtId="167" fontId="48" fillId="6" borderId="6" xfId="1557" applyNumberFormat="1" applyFont="1" applyFill="1" applyBorder="1" applyAlignment="1">
      <alignment vertical="center"/>
    </xf>
    <xf numFmtId="0" fontId="44" fillId="6" borderId="23" xfId="0" applyFont="1" applyFill="1" applyBorder="1" applyAlignment="1">
      <alignment horizontal="left" vertical="center"/>
    </xf>
    <xf numFmtId="167" fontId="48" fillId="6" borderId="13" xfId="1557" applyNumberFormat="1" applyFont="1" applyFill="1" applyBorder="1" applyAlignment="1">
      <alignment vertical="center"/>
    </xf>
    <xf numFmtId="167" fontId="47" fillId="6" borderId="4" xfId="0" applyNumberFormat="1" applyFont="1" applyFill="1" applyBorder="1" applyAlignment="1">
      <alignment vertical="center"/>
    </xf>
    <xf numFmtId="167" fontId="44" fillId="6" borderId="34" xfId="0" applyNumberFormat="1" applyFont="1" applyFill="1" applyBorder="1" applyAlignment="1">
      <alignment vertical="center"/>
    </xf>
    <xf numFmtId="167" fontId="44" fillId="6" borderId="24" xfId="0" applyNumberFormat="1" applyFont="1" applyFill="1" applyBorder="1" applyAlignment="1">
      <alignment vertical="center"/>
    </xf>
    <xf numFmtId="0" fontId="44" fillId="6" borderId="8" xfId="0" applyFont="1" applyFill="1" applyBorder="1" applyAlignment="1">
      <alignment vertical="center"/>
    </xf>
    <xf numFmtId="0" fontId="44" fillId="6" borderId="3" xfId="0" applyFont="1" applyFill="1" applyBorder="1" applyAlignment="1">
      <alignment vertical="center"/>
    </xf>
    <xf numFmtId="0" fontId="44" fillId="6" borderId="18" xfId="0" applyFont="1" applyFill="1" applyBorder="1" applyAlignment="1">
      <alignment vertical="center"/>
    </xf>
    <xf numFmtId="3" fontId="44" fillId="6" borderId="4" xfId="2069" applyNumberFormat="1" applyFont="1" applyFill="1" applyBorder="1" applyAlignment="1">
      <alignment vertical="center"/>
    </xf>
    <xf numFmtId="167" fontId="44" fillId="6" borderId="4" xfId="1557" applyNumberFormat="1" applyFont="1" applyFill="1" applyBorder="1" applyAlignment="1">
      <alignment horizontal="right" vertical="center"/>
    </xf>
    <xf numFmtId="167" fontId="44" fillId="6" borderId="32" xfId="0" applyNumberFormat="1" applyFont="1" applyFill="1" applyBorder="1" applyAlignment="1">
      <alignment vertical="center"/>
    </xf>
    <xf numFmtId="0" fontId="2" fillId="6" borderId="32" xfId="0" applyFont="1" applyFill="1" applyBorder="1"/>
    <xf numFmtId="167" fontId="44" fillId="6" borderId="5" xfId="1557" applyNumberFormat="1" applyFont="1" applyFill="1" applyBorder="1" applyAlignment="1">
      <alignment horizontal="right" vertical="center"/>
    </xf>
    <xf numFmtId="0" fontId="2" fillId="6" borderId="29" xfId="0" applyFont="1" applyFill="1" applyBorder="1"/>
    <xf numFmtId="0" fontId="44" fillId="6" borderId="22" xfId="0" applyFont="1" applyFill="1" applyBorder="1" applyAlignment="1">
      <alignment horizontal="justify" vertical="center" wrapText="1"/>
    </xf>
    <xf numFmtId="167" fontId="46" fillId="6" borderId="6" xfId="1557" applyNumberFormat="1" applyFont="1" applyFill="1" applyBorder="1" applyAlignment="1">
      <alignment horizontal="justify" vertical="center" wrapText="1"/>
    </xf>
    <xf numFmtId="0" fontId="43" fillId="6" borderId="21" xfId="0" applyFont="1" applyFill="1" applyBorder="1" applyAlignment="1">
      <alignment horizontal="left" vertical="center"/>
    </xf>
    <xf numFmtId="0" fontId="2" fillId="6" borderId="34" xfId="0" applyFont="1" applyFill="1" applyBorder="1"/>
    <xf numFmtId="167" fontId="44" fillId="6" borderId="0" xfId="0" applyNumberFormat="1" applyFont="1" applyFill="1" applyBorder="1" applyAlignment="1">
      <alignment horizontal="left" vertical="center"/>
    </xf>
    <xf numFmtId="0" fontId="43" fillId="6" borderId="34" xfId="0" applyFont="1" applyFill="1" applyBorder="1" applyAlignment="1">
      <alignment vertical="center" wrapText="1"/>
    </xf>
    <xf numFmtId="0" fontId="43" fillId="6" borderId="24" xfId="0" applyFont="1" applyFill="1" applyBorder="1" applyAlignment="1">
      <alignment horizontal="left" vertical="center" wrapText="1"/>
    </xf>
    <xf numFmtId="167" fontId="94" fillId="6" borderId="0" xfId="1557" applyNumberFormat="1" applyFont="1" applyFill="1"/>
    <xf numFmtId="167" fontId="43" fillId="6" borderId="5" xfId="1557" applyNumberFormat="1" applyFont="1" applyFill="1" applyBorder="1" applyAlignment="1">
      <alignment horizontal="right" vertical="center"/>
    </xf>
    <xf numFmtId="167" fontId="43" fillId="6" borderId="13" xfId="1557" applyNumberFormat="1" applyFont="1" applyFill="1" applyBorder="1" applyAlignment="1">
      <alignment horizontal="right" vertical="center"/>
    </xf>
    <xf numFmtId="168" fontId="46" fillId="6" borderId="26" xfId="0" quotePrefix="1" applyNumberFormat="1" applyFont="1" applyFill="1" applyBorder="1" applyAlignment="1">
      <alignment horizontal="right" vertical="center"/>
    </xf>
    <xf numFmtId="41" fontId="43" fillId="6" borderId="5" xfId="1557" applyNumberFormat="1" applyFont="1" applyFill="1" applyBorder="1" applyAlignment="1">
      <alignment vertical="center"/>
    </xf>
    <xf numFmtId="3" fontId="43" fillId="6" borderId="6" xfId="0" applyNumberFormat="1" applyFont="1" applyFill="1" applyBorder="1" applyAlignment="1">
      <alignment horizontal="right" vertical="center"/>
    </xf>
    <xf numFmtId="167" fontId="43" fillId="6" borderId="6" xfId="0" applyNumberFormat="1" applyFont="1" applyFill="1" applyBorder="1" applyAlignment="1">
      <alignment horizontal="right" vertical="center"/>
    </xf>
    <xf numFmtId="0" fontId="50" fillId="6" borderId="13" xfId="0" applyFont="1" applyFill="1" applyBorder="1" applyAlignment="1">
      <alignment horizontal="center" vertical="center"/>
    </xf>
    <xf numFmtId="167" fontId="43" fillId="6" borderId="13" xfId="0" applyNumberFormat="1" applyFont="1" applyFill="1" applyBorder="1" applyAlignment="1">
      <alignment horizontal="right" vertical="center"/>
    </xf>
    <xf numFmtId="167" fontId="46" fillId="6" borderId="35" xfId="1557" applyNumberFormat="1" applyFont="1" applyFill="1" applyBorder="1" applyAlignment="1">
      <alignment vertical="center"/>
    </xf>
    <xf numFmtId="9" fontId="50" fillId="6" borderId="32" xfId="0" quotePrefix="1" applyNumberFormat="1" applyFont="1" applyFill="1" applyBorder="1" applyAlignment="1">
      <alignment horizontal="center" vertical="center"/>
    </xf>
    <xf numFmtId="0" fontId="89" fillId="6" borderId="33" xfId="0" applyFont="1" applyFill="1" applyBorder="1"/>
    <xf numFmtId="190" fontId="50" fillId="6" borderId="5" xfId="0" quotePrefix="1" applyNumberFormat="1" applyFont="1" applyFill="1" applyBorder="1" applyAlignment="1">
      <alignment horizontal="center" vertical="center"/>
    </xf>
    <xf numFmtId="0" fontId="46" fillId="6" borderId="11" xfId="0" applyFont="1" applyFill="1" applyBorder="1" applyAlignment="1">
      <alignment horizontal="left" vertical="center"/>
    </xf>
    <xf numFmtId="0" fontId="46" fillId="6" borderId="39" xfId="0" applyFont="1" applyFill="1" applyBorder="1" applyAlignment="1">
      <alignment horizontal="center" vertical="center"/>
    </xf>
    <xf numFmtId="0" fontId="46" fillId="6" borderId="15" xfId="0" applyFont="1" applyFill="1" applyBorder="1" applyAlignment="1">
      <alignment horizontal="center" vertical="center"/>
    </xf>
    <xf numFmtId="0" fontId="46" fillId="6" borderId="21" xfId="0" applyFont="1" applyFill="1" applyBorder="1" applyAlignment="1">
      <alignment horizontal="center" vertical="center"/>
    </xf>
    <xf numFmtId="0" fontId="46" fillId="6" borderId="37" xfId="0" applyFont="1" applyFill="1" applyBorder="1" applyAlignment="1">
      <alignment horizontal="center" vertical="center"/>
    </xf>
    <xf numFmtId="167" fontId="44" fillId="6" borderId="16" xfId="1557" applyNumberFormat="1" applyFont="1" applyFill="1" applyBorder="1" applyAlignment="1">
      <alignment vertical="center"/>
    </xf>
    <xf numFmtId="0" fontId="0" fillId="0" borderId="3" xfId="0" applyBorder="1"/>
    <xf numFmtId="0" fontId="0" fillId="0" borderId="18" xfId="0" applyBorder="1"/>
    <xf numFmtId="167" fontId="89" fillId="0" borderId="4" xfId="1557" applyNumberFormat="1" applyFont="1" applyBorder="1"/>
    <xf numFmtId="0" fontId="45" fillId="0" borderId="0" xfId="0" applyFont="1"/>
    <xf numFmtId="0" fontId="47" fillId="6" borderId="0" xfId="0" applyFont="1" applyFill="1" applyBorder="1" applyAlignment="1">
      <alignment horizontal="left"/>
    </xf>
    <xf numFmtId="167" fontId="19" fillId="6" borderId="0" xfId="1557" applyNumberFormat="1" applyFont="1" applyFill="1"/>
    <xf numFmtId="0" fontId="19" fillId="6" borderId="0" xfId="0" applyFont="1" applyFill="1"/>
    <xf numFmtId="0" fontId="48" fillId="6" borderId="0" xfId="0" applyFont="1" applyFill="1" applyBorder="1" applyAlignment="1">
      <alignment horizontal="left"/>
    </xf>
    <xf numFmtId="0" fontId="47" fillId="6" borderId="0" xfId="0" applyFont="1" applyFill="1" applyBorder="1" applyAlignment="1"/>
    <xf numFmtId="0" fontId="49" fillId="6" borderId="0" xfId="0" applyFont="1" applyFill="1" applyBorder="1" applyAlignment="1">
      <alignment horizontal="right"/>
    </xf>
    <xf numFmtId="0" fontId="44" fillId="6" borderId="0" xfId="0" applyFont="1" applyFill="1" applyBorder="1"/>
    <xf numFmtId="0" fontId="48" fillId="6" borderId="1" xfId="0" applyFont="1" applyFill="1" applyBorder="1" applyAlignment="1">
      <alignment horizontal="left"/>
    </xf>
    <xf numFmtId="167" fontId="44" fillId="6" borderId="1" xfId="1558" applyNumberFormat="1" applyFont="1" applyFill="1" applyBorder="1"/>
    <xf numFmtId="167" fontId="44" fillId="6" borderId="0" xfId="1558" applyNumberFormat="1" applyFont="1" applyFill="1" applyBorder="1"/>
    <xf numFmtId="167" fontId="45" fillId="6" borderId="0" xfId="1557" applyNumberFormat="1" applyFont="1" applyFill="1"/>
    <xf numFmtId="0" fontId="45" fillId="6" borderId="0" xfId="0" applyFont="1" applyFill="1"/>
    <xf numFmtId="0" fontId="45" fillId="6" borderId="4" xfId="0" applyFont="1" applyFill="1" applyBorder="1" applyAlignment="1">
      <alignment horizontal="center" vertical="center" wrapText="1"/>
    </xf>
    <xf numFmtId="0" fontId="45" fillId="6" borderId="14" xfId="0" applyFont="1" applyFill="1" applyBorder="1"/>
    <xf numFmtId="167" fontId="45" fillId="6" borderId="14" xfId="1557" applyNumberFormat="1" applyFont="1" applyFill="1" applyBorder="1"/>
    <xf numFmtId="167" fontId="45" fillId="6" borderId="0" xfId="0" applyNumberFormat="1" applyFont="1" applyFill="1"/>
    <xf numFmtId="0" fontId="19" fillId="6" borderId="6" xfId="0" applyFont="1" applyFill="1" applyBorder="1"/>
    <xf numFmtId="167" fontId="19" fillId="6" borderId="6" xfId="1557" applyNumberFormat="1" applyFont="1" applyFill="1" applyBorder="1"/>
    <xf numFmtId="0" fontId="19" fillId="6" borderId="16" xfId="0" applyFont="1" applyFill="1" applyBorder="1"/>
    <xf numFmtId="167" fontId="19" fillId="6" borderId="16" xfId="1557" applyNumberFormat="1" applyFont="1" applyFill="1" applyBorder="1"/>
    <xf numFmtId="167" fontId="44" fillId="6" borderId="16" xfId="1557" applyNumberFormat="1" applyFont="1" applyFill="1" applyBorder="1" applyAlignment="1">
      <alignment horizontal="center" vertical="center"/>
    </xf>
    <xf numFmtId="0" fontId="19" fillId="6" borderId="4" xfId="0" applyFont="1" applyFill="1" applyBorder="1"/>
    <xf numFmtId="0" fontId="45" fillId="6" borderId="4" xfId="0" applyFont="1" applyFill="1" applyBorder="1"/>
    <xf numFmtId="167" fontId="45" fillId="6" borderId="4" xfId="0" applyNumberFormat="1" applyFont="1" applyFill="1" applyBorder="1"/>
    <xf numFmtId="167" fontId="45" fillId="6" borderId="4" xfId="1557" applyNumberFormat="1" applyFont="1" applyFill="1" applyBorder="1"/>
    <xf numFmtId="0" fontId="45" fillId="6" borderId="4" xfId="0" applyFont="1" applyFill="1" applyBorder="1" applyAlignment="1">
      <alignment horizontal="center"/>
    </xf>
    <xf numFmtId="0" fontId="45" fillId="6" borderId="27" xfId="0" applyFont="1" applyFill="1" applyBorder="1" applyAlignment="1">
      <alignment horizontal="center"/>
    </xf>
    <xf numFmtId="0" fontId="45" fillId="6" borderId="13" xfId="0" applyFont="1" applyFill="1" applyBorder="1"/>
    <xf numFmtId="0" fontId="45" fillId="6" borderId="35" xfId="0" applyFont="1" applyFill="1" applyBorder="1" applyAlignment="1">
      <alignment vertical="center" wrapText="1"/>
    </xf>
    <xf numFmtId="0" fontId="19" fillId="6" borderId="5" xfId="0" applyFont="1" applyFill="1" applyBorder="1"/>
    <xf numFmtId="167" fontId="19" fillId="6" borderId="5" xfId="1557" applyNumberFormat="1" applyFont="1" applyFill="1" applyBorder="1"/>
    <xf numFmtId="167" fontId="19" fillId="6" borderId="6" xfId="0" applyNumberFormat="1" applyFont="1" applyFill="1" applyBorder="1"/>
    <xf numFmtId="0" fontId="19" fillId="6" borderId="13" xfId="0" applyFont="1" applyFill="1" applyBorder="1"/>
    <xf numFmtId="0" fontId="45" fillId="6" borderId="5" xfId="0" applyFont="1" applyFill="1" applyBorder="1"/>
    <xf numFmtId="167" fontId="47" fillId="6" borderId="0" xfId="1557" applyNumberFormat="1" applyFont="1" applyFill="1" applyAlignment="1">
      <alignment vertical="center"/>
    </xf>
    <xf numFmtId="167" fontId="19" fillId="6" borderId="0" xfId="1557" applyNumberFormat="1" applyFont="1" applyFill="1" applyAlignment="1">
      <alignment vertical="center"/>
    </xf>
    <xf numFmtId="167" fontId="47" fillId="6" borderId="0" xfId="1557" applyNumberFormat="1" applyFont="1" applyFill="1" applyAlignment="1">
      <alignment horizontal="right" vertical="center"/>
    </xf>
    <xf numFmtId="167" fontId="44" fillId="6" borderId="0" xfId="1557" applyNumberFormat="1" applyFont="1" applyFill="1" applyBorder="1" applyAlignment="1">
      <alignment horizontal="center" vertical="center"/>
    </xf>
    <xf numFmtId="167" fontId="44" fillId="6" borderId="0" xfId="1557" applyNumberFormat="1" applyFont="1" applyFill="1" applyBorder="1" applyAlignment="1">
      <alignment vertical="center"/>
    </xf>
    <xf numFmtId="167" fontId="48" fillId="6" borderId="1" xfId="1557" applyNumberFormat="1" applyFont="1" applyFill="1" applyBorder="1" applyAlignment="1">
      <alignment vertical="center"/>
    </xf>
    <xf numFmtId="167" fontId="44" fillId="6" borderId="1" xfId="1557" applyNumberFormat="1" applyFont="1" applyFill="1" applyBorder="1" applyAlignment="1">
      <alignment vertical="center"/>
    </xf>
    <xf numFmtId="167" fontId="19" fillId="6" borderId="1" xfId="1557" applyNumberFormat="1" applyFont="1" applyFill="1" applyBorder="1" applyAlignment="1">
      <alignment vertical="center"/>
    </xf>
    <xf numFmtId="167" fontId="19" fillId="6" borderId="0" xfId="1557" applyNumberFormat="1" applyFont="1" applyFill="1" applyBorder="1" applyAlignment="1">
      <alignment vertical="center"/>
    </xf>
    <xf numFmtId="167" fontId="47" fillId="6" borderId="0" xfId="1557" applyNumberFormat="1" applyFont="1" applyFill="1" applyBorder="1" applyAlignment="1">
      <alignment horizontal="right" vertical="center"/>
    </xf>
    <xf numFmtId="167" fontId="44" fillId="6" borderId="0" xfId="1557" applyNumberFormat="1" applyFont="1" applyFill="1" applyAlignment="1">
      <alignment vertical="center"/>
    </xf>
    <xf numFmtId="167" fontId="43" fillId="6" borderId="0" xfId="1557" applyNumberFormat="1" applyFont="1" applyFill="1" applyAlignment="1">
      <alignment horizontal="right" vertical="center"/>
    </xf>
    <xf numFmtId="167" fontId="19" fillId="6" borderId="0" xfId="1557" applyNumberFormat="1" applyFont="1" applyFill="1" applyAlignment="1">
      <alignment horizontal="center" vertical="center"/>
    </xf>
    <xf numFmtId="167" fontId="46" fillId="6" borderId="6" xfId="1557" applyNumberFormat="1" applyFont="1" applyFill="1" applyBorder="1" applyAlignment="1">
      <alignment horizontal="center" vertical="center"/>
    </xf>
    <xf numFmtId="167" fontId="46" fillId="6" borderId="5" xfId="1557" applyNumberFormat="1" applyFont="1" applyFill="1" applyBorder="1" applyAlignment="1">
      <alignment vertical="center"/>
    </xf>
    <xf numFmtId="167" fontId="46" fillId="6" borderId="31" xfId="1557" applyNumberFormat="1" applyFont="1" applyFill="1" applyBorder="1" applyAlignment="1">
      <alignment horizontal="center" vertical="center"/>
    </xf>
    <xf numFmtId="167" fontId="44" fillId="6" borderId="5" xfId="1557" applyNumberFormat="1" applyFont="1" applyFill="1" applyBorder="1" applyAlignment="1">
      <alignment vertical="center"/>
    </xf>
    <xf numFmtId="167" fontId="46" fillId="6" borderId="5" xfId="1557" applyNumberFormat="1" applyFont="1" applyFill="1" applyBorder="1" applyAlignment="1">
      <alignment horizontal="right" vertical="center"/>
    </xf>
    <xf numFmtId="167" fontId="46" fillId="6" borderId="6" xfId="1557" applyNumberFormat="1" applyFont="1" applyFill="1" applyBorder="1" applyAlignment="1">
      <alignment horizontal="right" vertical="center"/>
    </xf>
    <xf numFmtId="167" fontId="89" fillId="6" borderId="6" xfId="1557" applyNumberFormat="1" applyFont="1" applyFill="1" applyBorder="1"/>
    <xf numFmtId="167" fontId="46" fillId="6" borderId="6" xfId="1557" applyNumberFormat="1" applyFont="1" applyFill="1" applyBorder="1" applyAlignment="1">
      <alignment vertical="center"/>
    </xf>
    <xf numFmtId="167" fontId="46" fillId="6" borderId="21" xfId="1557" applyNumberFormat="1" applyFont="1" applyFill="1" applyBorder="1" applyAlignment="1">
      <alignment horizontal="center" vertical="center"/>
    </xf>
    <xf numFmtId="167" fontId="44" fillId="6" borderId="6" xfId="1557" applyNumberFormat="1" applyFont="1" applyFill="1" applyBorder="1" applyAlignment="1">
      <alignment vertical="center"/>
    </xf>
    <xf numFmtId="167" fontId="44" fillId="6" borderId="6" xfId="1557" applyNumberFormat="1" applyFont="1" applyFill="1" applyBorder="1" applyAlignment="1">
      <alignment horizontal="center" vertical="center"/>
    </xf>
    <xf numFmtId="167" fontId="44" fillId="6" borderId="21" xfId="1557" applyNumberFormat="1" applyFont="1" applyFill="1" applyBorder="1" applyAlignment="1">
      <alignment horizontal="center" vertical="center"/>
    </xf>
    <xf numFmtId="167" fontId="19" fillId="6" borderId="6" xfId="1557" applyNumberFormat="1" applyFont="1" applyFill="1" applyBorder="1" applyAlignment="1">
      <alignment vertical="center"/>
    </xf>
    <xf numFmtId="167" fontId="44" fillId="6" borderId="6" xfId="1557" applyNumberFormat="1" applyFont="1" applyFill="1" applyBorder="1" applyAlignment="1">
      <alignment horizontal="right" vertical="center"/>
    </xf>
    <xf numFmtId="167" fontId="72" fillId="6" borderId="0" xfId="1557" applyNumberFormat="1" applyFont="1" applyFill="1" applyAlignment="1">
      <alignment vertical="center"/>
    </xf>
    <xf numFmtId="167" fontId="73" fillId="6" borderId="0" xfId="1557" applyNumberFormat="1" applyFont="1" applyFill="1" applyAlignment="1">
      <alignment vertical="center"/>
    </xf>
    <xf numFmtId="167" fontId="74" fillId="6" borderId="0" xfId="1557" applyNumberFormat="1" applyFont="1" applyFill="1" applyAlignment="1">
      <alignment vertical="center"/>
    </xf>
    <xf numFmtId="167" fontId="44" fillId="6" borderId="6" xfId="1557" quotePrefix="1" applyNumberFormat="1" applyFont="1" applyFill="1" applyBorder="1" applyAlignment="1">
      <alignment vertical="center"/>
    </xf>
    <xf numFmtId="167" fontId="44" fillId="6" borderId="21" xfId="1557" quotePrefix="1" applyNumberFormat="1" applyFont="1" applyFill="1" applyBorder="1" applyAlignment="1">
      <alignment horizontal="center" vertical="center"/>
    </xf>
    <xf numFmtId="167" fontId="43" fillId="6" borderId="6" xfId="1557" applyNumberFormat="1" applyFont="1" applyFill="1" applyBorder="1" applyAlignment="1">
      <alignment vertical="center"/>
    </xf>
    <xf numFmtId="167" fontId="50" fillId="6" borderId="6" xfId="1557" applyNumberFormat="1" applyFont="1" applyFill="1" applyBorder="1" applyAlignment="1">
      <alignment horizontal="center" vertical="center"/>
    </xf>
    <xf numFmtId="167" fontId="43" fillId="6" borderId="6" xfId="1557" applyNumberFormat="1" applyFont="1" applyFill="1" applyBorder="1" applyAlignment="1">
      <alignment horizontal="right" vertical="center"/>
    </xf>
    <xf numFmtId="167" fontId="52" fillId="6" borderId="0" xfId="1557" applyNumberFormat="1" applyFont="1" applyFill="1" applyAlignment="1">
      <alignment vertical="center"/>
    </xf>
    <xf numFmtId="0" fontId="0" fillId="6" borderId="6" xfId="0" applyFill="1" applyBorder="1"/>
    <xf numFmtId="167" fontId="43" fillId="6" borderId="21" xfId="1557" applyNumberFormat="1" applyFont="1" applyFill="1" applyBorder="1" applyAlignment="1">
      <alignment horizontal="center" vertical="center"/>
    </xf>
    <xf numFmtId="167" fontId="91" fillId="6" borderId="0" xfId="1557" applyNumberFormat="1" applyFont="1" applyFill="1"/>
    <xf numFmtId="167" fontId="91" fillId="6" borderId="27" xfId="1557" applyNumberFormat="1" applyFont="1" applyFill="1" applyBorder="1"/>
    <xf numFmtId="167" fontId="91" fillId="6" borderId="21" xfId="1557" applyNumberFormat="1" applyFont="1" applyFill="1" applyBorder="1"/>
    <xf numFmtId="167" fontId="91" fillId="6" borderId="6" xfId="1557" applyNumberFormat="1" applyFont="1" applyFill="1" applyBorder="1"/>
    <xf numFmtId="167" fontId="46" fillId="6" borderId="6" xfId="1557" quotePrefix="1" applyNumberFormat="1" applyFont="1" applyFill="1" applyBorder="1" applyAlignment="1">
      <alignment horizontal="center" vertical="center"/>
    </xf>
    <xf numFmtId="167" fontId="45" fillId="6" borderId="0" xfId="1557" applyNumberFormat="1" applyFont="1" applyFill="1" applyAlignment="1">
      <alignment vertical="center"/>
    </xf>
    <xf numFmtId="167" fontId="44" fillId="6" borderId="6" xfId="1557" quotePrefix="1" applyNumberFormat="1" applyFont="1" applyFill="1" applyBorder="1" applyAlignment="1">
      <alignment horizontal="center" vertical="center"/>
    </xf>
    <xf numFmtId="167" fontId="44" fillId="6" borderId="13" xfId="1557" applyNumberFormat="1" applyFont="1" applyFill="1" applyBorder="1" applyAlignment="1">
      <alignment vertical="center"/>
    </xf>
    <xf numFmtId="167" fontId="44" fillId="6" borderId="23" xfId="1557" applyNumberFormat="1" applyFont="1" applyFill="1" applyBorder="1" applyAlignment="1">
      <alignment horizontal="center" vertical="center"/>
    </xf>
    <xf numFmtId="167" fontId="46" fillId="6" borderId="13" xfId="1557" applyNumberFormat="1" applyFont="1" applyFill="1" applyBorder="1" applyAlignment="1">
      <alignment horizontal="center" vertical="center"/>
    </xf>
    <xf numFmtId="167" fontId="44" fillId="6" borderId="13" xfId="1557" applyNumberFormat="1" applyFont="1" applyFill="1" applyBorder="1" applyAlignment="1">
      <alignment horizontal="right" vertical="center"/>
    </xf>
    <xf numFmtId="167" fontId="47" fillId="6" borderId="4" xfId="1557" applyNumberFormat="1" applyFont="1" applyFill="1" applyBorder="1" applyAlignment="1">
      <alignment horizontal="center" vertical="center"/>
    </xf>
    <xf numFmtId="167" fontId="46" fillId="6" borderId="26" xfId="1557" applyNumberFormat="1" applyFont="1" applyFill="1" applyBorder="1" applyAlignment="1">
      <alignment horizontal="center" vertical="center"/>
    </xf>
    <xf numFmtId="167" fontId="46" fillId="6" borderId="4" xfId="1557" applyNumberFormat="1" applyFont="1" applyFill="1" applyBorder="1" applyAlignment="1">
      <alignment horizontal="right" vertical="center"/>
    </xf>
    <xf numFmtId="167" fontId="44" fillId="6" borderId="11" xfId="1557" applyNumberFormat="1" applyFont="1" applyFill="1" applyBorder="1" applyAlignment="1">
      <alignment horizontal="center" vertical="center"/>
    </xf>
    <xf numFmtId="167" fontId="19" fillId="6" borderId="11" xfId="1557" applyNumberFormat="1" applyFont="1" applyFill="1" applyBorder="1" applyAlignment="1">
      <alignment vertical="center"/>
    </xf>
    <xf numFmtId="167" fontId="47" fillId="6" borderId="0" xfId="1557" applyNumberFormat="1" applyFont="1" applyFill="1" applyBorder="1" applyAlignment="1">
      <alignment vertical="center"/>
    </xf>
    <xf numFmtId="167" fontId="48" fillId="6" borderId="0" xfId="1557" applyNumberFormat="1" applyFont="1" applyFill="1" applyBorder="1" applyAlignment="1">
      <alignment vertical="center"/>
    </xf>
    <xf numFmtId="167" fontId="49" fillId="6" borderId="1" xfId="1557" applyNumberFormat="1" applyFont="1" applyFill="1" applyBorder="1" applyAlignment="1">
      <alignment horizontal="right" vertical="center"/>
    </xf>
    <xf numFmtId="167" fontId="46" fillId="6" borderId="0" xfId="1557" applyNumberFormat="1" applyFont="1" applyFill="1" applyBorder="1" applyAlignment="1">
      <alignment horizontal="right" vertical="center"/>
    </xf>
    <xf numFmtId="167" fontId="43" fillId="6" borderId="1" xfId="1557" applyNumberFormat="1" applyFont="1" applyFill="1" applyBorder="1" applyAlignment="1">
      <alignment horizontal="right" vertical="center"/>
    </xf>
    <xf numFmtId="167" fontId="44" fillId="6" borderId="5" xfId="1557" applyNumberFormat="1" applyFont="1" applyFill="1" applyBorder="1" applyAlignment="1">
      <alignment horizontal="center" vertical="center"/>
    </xf>
    <xf numFmtId="167" fontId="75" fillId="6" borderId="0" xfId="1557" applyNumberFormat="1" applyFont="1" applyFill="1" applyAlignment="1">
      <alignment vertical="center"/>
    </xf>
    <xf numFmtId="0" fontId="0" fillId="6" borderId="0" xfId="0" applyFill="1"/>
    <xf numFmtId="0" fontId="0" fillId="6" borderId="16" xfId="0" applyFill="1" applyBorder="1"/>
    <xf numFmtId="167" fontId="44" fillId="6" borderId="6" xfId="1557" applyNumberFormat="1" applyFont="1" applyFill="1" applyBorder="1" applyAlignment="1">
      <alignment horizontal="left" vertical="center"/>
    </xf>
    <xf numFmtId="167" fontId="44" fillId="6" borderId="13" xfId="1557" applyNumberFormat="1" applyFont="1" applyFill="1" applyBorder="1" applyAlignment="1">
      <alignment horizontal="center" vertical="center"/>
    </xf>
    <xf numFmtId="167" fontId="47" fillId="6" borderId="4" xfId="1557" applyNumberFormat="1" applyFont="1" applyFill="1" applyBorder="1" applyAlignment="1">
      <alignment horizontal="left" vertical="center"/>
    </xf>
    <xf numFmtId="167" fontId="46" fillId="6" borderId="4" xfId="1557" applyNumberFormat="1" applyFont="1" applyFill="1" applyBorder="1" applyAlignment="1">
      <alignment horizontal="center" vertical="center"/>
    </xf>
    <xf numFmtId="167" fontId="44" fillId="6" borderId="4" xfId="1557" applyNumberFormat="1" applyFont="1" applyFill="1" applyBorder="1" applyAlignment="1">
      <alignment horizontal="center" vertical="center"/>
    </xf>
    <xf numFmtId="167" fontId="46" fillId="6" borderId="4" xfId="1557" applyNumberFormat="1" applyFont="1" applyFill="1" applyBorder="1" applyAlignment="1">
      <alignment vertical="center"/>
    </xf>
    <xf numFmtId="167" fontId="53" fillId="6" borderId="0" xfId="1557" applyNumberFormat="1" applyFont="1" applyFill="1" applyAlignment="1">
      <alignment vertical="top"/>
    </xf>
    <xf numFmtId="167" fontId="52" fillId="6" borderId="0" xfId="1557" applyNumberFormat="1" applyFont="1" applyFill="1" applyAlignment="1">
      <alignment vertical="top"/>
    </xf>
    <xf numFmtId="167" fontId="19" fillId="6" borderId="0" xfId="1557" applyNumberFormat="1" applyFont="1" applyFill="1" applyAlignment="1">
      <alignment vertical="top"/>
    </xf>
    <xf numFmtId="167" fontId="44" fillId="6" borderId="0" xfId="1557" applyNumberFormat="1" applyFont="1" applyFill="1" applyAlignment="1">
      <alignment vertical="top"/>
    </xf>
    <xf numFmtId="167" fontId="98" fillId="6" borderId="16" xfId="1557" applyNumberFormat="1" applyFont="1" applyFill="1" applyBorder="1"/>
    <xf numFmtId="0" fontId="45" fillId="6" borderId="4" xfId="0" applyFont="1" applyFill="1" applyBorder="1" applyAlignment="1">
      <alignment horizontal="left" vertical="center"/>
    </xf>
    <xf numFmtId="0" fontId="45" fillId="6" borderId="8" xfId="0" applyFont="1" applyFill="1" applyBorder="1" applyAlignment="1">
      <alignment vertical="center"/>
    </xf>
    <xf numFmtId="0" fontId="45" fillId="6" borderId="3" xfId="0" applyFont="1" applyFill="1" applyBorder="1" applyAlignment="1">
      <alignment vertical="center"/>
    </xf>
    <xf numFmtId="0" fontId="45" fillId="6" borderId="18" xfId="0" applyFont="1" applyFill="1" applyBorder="1" applyAlignment="1">
      <alignment vertical="center"/>
    </xf>
    <xf numFmtId="167" fontId="45" fillId="6" borderId="4" xfId="0" applyNumberFormat="1" applyFont="1" applyFill="1" applyBorder="1" applyAlignment="1">
      <alignment vertical="center"/>
    </xf>
    <xf numFmtId="0" fontId="43" fillId="6" borderId="6" xfId="0" applyFont="1" applyFill="1" applyBorder="1" applyAlignment="1">
      <alignment vertical="center"/>
    </xf>
    <xf numFmtId="0" fontId="50" fillId="6" borderId="6" xfId="0" applyFont="1" applyFill="1" applyBorder="1" applyAlignment="1">
      <alignment vertical="center"/>
    </xf>
    <xf numFmtId="9" fontId="50" fillId="6" borderId="6" xfId="0" quotePrefix="1" applyNumberFormat="1" applyFont="1" applyFill="1" applyBorder="1" applyAlignment="1">
      <alignment horizontal="center" vertical="center"/>
    </xf>
    <xf numFmtId="0" fontId="0" fillId="0" borderId="27" xfId="0" applyBorder="1"/>
    <xf numFmtId="0" fontId="43" fillId="6" borderId="16" xfId="0" applyFont="1" applyFill="1" applyBorder="1" applyAlignment="1">
      <alignment vertical="center"/>
    </xf>
    <xf numFmtId="0" fontId="50" fillId="6" borderId="31" xfId="0" applyFont="1" applyFill="1" applyBorder="1" applyAlignment="1">
      <alignment vertical="center"/>
    </xf>
    <xf numFmtId="167" fontId="43" fillId="6" borderId="16" xfId="0" applyNumberFormat="1" applyFont="1" applyFill="1" applyBorder="1" applyAlignment="1">
      <alignment vertical="center"/>
    </xf>
    <xf numFmtId="0" fontId="19" fillId="0" borderId="4" xfId="0" applyFont="1" applyBorder="1"/>
    <xf numFmtId="0" fontId="89" fillId="0" borderId="4" xfId="0" applyFont="1" applyBorder="1"/>
    <xf numFmtId="167" fontId="89" fillId="0" borderId="0" xfId="1557" applyNumberFormat="1" applyFont="1"/>
    <xf numFmtId="0" fontId="89" fillId="6" borderId="0" xfId="0" applyFont="1" applyFill="1" applyBorder="1"/>
    <xf numFmtId="0" fontId="89" fillId="6" borderId="3" xfId="0" applyFont="1" applyFill="1" applyBorder="1"/>
    <xf numFmtId="0" fontId="44" fillId="6" borderId="0" xfId="0" applyFont="1" applyFill="1" applyBorder="1" applyAlignment="1">
      <alignment horizontal="center" vertical="center"/>
    </xf>
    <xf numFmtId="167" fontId="44" fillId="6" borderId="11" xfId="1557" applyNumberFormat="1" applyFont="1" applyFill="1" applyBorder="1" applyAlignment="1">
      <alignment vertical="center"/>
    </xf>
    <xf numFmtId="167" fontId="46" fillId="6" borderId="25" xfId="1557" applyNumberFormat="1" applyFont="1" applyFill="1" applyBorder="1" applyAlignment="1">
      <alignment horizontal="right" vertical="center"/>
    </xf>
    <xf numFmtId="167" fontId="46" fillId="6" borderId="17" xfId="1557" applyNumberFormat="1" applyFont="1" applyFill="1" applyBorder="1" applyAlignment="1">
      <alignment horizontal="right" vertical="center"/>
    </xf>
    <xf numFmtId="3" fontId="44" fillId="6" borderId="0" xfId="2069" applyNumberFormat="1" applyFont="1" applyFill="1" applyBorder="1" applyAlignment="1">
      <alignment vertical="center"/>
    </xf>
    <xf numFmtId="167" fontId="44" fillId="6" borderId="17" xfId="1557" applyNumberFormat="1" applyFont="1" applyFill="1" applyBorder="1" applyAlignment="1">
      <alignment horizontal="right" vertical="center"/>
    </xf>
    <xf numFmtId="167" fontId="46" fillId="6" borderId="17" xfId="0" applyNumberFormat="1" applyFont="1" applyFill="1" applyBorder="1" applyAlignment="1">
      <alignment vertical="center"/>
    </xf>
    <xf numFmtId="0" fontId="0" fillId="0" borderId="25" xfId="0" applyBorder="1"/>
    <xf numFmtId="0" fontId="0" fillId="0" borderId="30" xfId="0" applyBorder="1"/>
    <xf numFmtId="0" fontId="47" fillId="38" borderId="0" xfId="0" applyFont="1" applyFill="1" applyAlignment="1">
      <alignment vertical="center"/>
    </xf>
    <xf numFmtId="0" fontId="45" fillId="38" borderId="0" xfId="0" applyFont="1" applyFill="1" applyAlignment="1">
      <alignment vertical="center"/>
    </xf>
    <xf numFmtId="0" fontId="47" fillId="38" borderId="0" xfId="0" applyFont="1" applyFill="1" applyAlignment="1">
      <alignment horizontal="right" vertical="center"/>
    </xf>
    <xf numFmtId="167" fontId="47" fillId="38" borderId="0" xfId="0" applyNumberFormat="1" applyFont="1" applyFill="1" applyAlignment="1">
      <alignment horizontal="right" vertical="center"/>
    </xf>
    <xf numFmtId="0" fontId="46" fillId="38" borderId="0" xfId="0" applyFont="1" applyFill="1" applyAlignment="1">
      <alignment vertical="center"/>
    </xf>
    <xf numFmtId="0" fontId="44" fillId="38" borderId="0" xfId="0" applyFont="1" applyFill="1" applyAlignment="1">
      <alignment vertical="center"/>
    </xf>
    <xf numFmtId="0" fontId="48" fillId="38" borderId="1" xfId="0" quotePrefix="1" applyFont="1" applyFill="1" applyBorder="1" applyAlignment="1">
      <alignment vertical="center" wrapText="1"/>
    </xf>
    <xf numFmtId="0" fontId="44" fillId="38" borderId="1" xfId="0" quotePrefix="1" applyFont="1" applyFill="1" applyBorder="1" applyAlignment="1">
      <alignment vertical="center" wrapText="1"/>
    </xf>
    <xf numFmtId="0" fontId="19" fillId="38" borderId="1" xfId="0" applyFont="1" applyFill="1" applyBorder="1" applyAlignment="1">
      <alignment vertical="center"/>
    </xf>
    <xf numFmtId="0" fontId="48" fillId="38" borderId="0" xfId="0" quotePrefix="1" applyFont="1" applyFill="1" applyBorder="1" applyAlignment="1">
      <alignment vertical="center" wrapText="1"/>
    </xf>
    <xf numFmtId="0" fontId="44" fillId="38" borderId="0" xfId="0" quotePrefix="1" applyFont="1" applyFill="1" applyBorder="1" applyAlignment="1">
      <alignment vertical="center" wrapText="1"/>
    </xf>
    <xf numFmtId="0" fontId="19" fillId="38" borderId="0" xfId="0" applyFont="1" applyFill="1" applyBorder="1" applyAlignment="1">
      <alignment vertical="center"/>
    </xf>
    <xf numFmtId="167" fontId="49" fillId="38" borderId="0" xfId="0" applyNumberFormat="1" applyFont="1" applyFill="1" applyBorder="1" applyAlignment="1">
      <alignment horizontal="right" vertical="center" wrapText="1"/>
    </xf>
    <xf numFmtId="167" fontId="49" fillId="38" borderId="0" xfId="0" applyNumberFormat="1" applyFont="1" applyFill="1" applyBorder="1" applyAlignment="1">
      <alignment horizontal="right" vertical="center"/>
    </xf>
    <xf numFmtId="0" fontId="44" fillId="38" borderId="0" xfId="0" applyFont="1" applyFill="1" applyAlignment="1">
      <alignment horizontal="left" vertical="center"/>
    </xf>
    <xf numFmtId="0" fontId="46" fillId="38" borderId="4" xfId="0" applyFont="1" applyFill="1" applyBorder="1" applyAlignment="1">
      <alignment horizontal="center" vertical="center"/>
    </xf>
    <xf numFmtId="0" fontId="46" fillId="38" borderId="5" xfId="0" applyFont="1" applyFill="1" applyBorder="1" applyAlignment="1">
      <alignment vertical="center" wrapText="1"/>
    </xf>
    <xf numFmtId="49" fontId="46" fillId="38" borderId="5" xfId="0" applyNumberFormat="1" applyFont="1" applyFill="1" applyBorder="1" applyAlignment="1">
      <alignment horizontal="center" vertical="center" wrapText="1"/>
    </xf>
    <xf numFmtId="49" fontId="46" fillId="38" borderId="5" xfId="0" applyNumberFormat="1" applyFont="1" applyFill="1" applyBorder="1" applyAlignment="1">
      <alignment horizontal="center" vertical="center"/>
    </xf>
    <xf numFmtId="167" fontId="46" fillId="38" borderId="5" xfId="1557" applyNumberFormat="1" applyFont="1" applyFill="1" applyBorder="1" applyAlignment="1">
      <alignment horizontal="right" vertical="center"/>
    </xf>
    <xf numFmtId="0" fontId="44" fillId="38" borderId="6" xfId="0" applyFont="1" applyFill="1" applyBorder="1" applyAlignment="1">
      <alignment vertical="center" wrapText="1"/>
    </xf>
    <xf numFmtId="49" fontId="44" fillId="38" borderId="6" xfId="0" applyNumberFormat="1" applyFont="1" applyFill="1" applyBorder="1" applyAlignment="1">
      <alignment horizontal="center" vertical="center" wrapText="1"/>
    </xf>
    <xf numFmtId="49" fontId="44" fillId="38" borderId="6" xfId="0" applyNumberFormat="1" applyFont="1" applyFill="1" applyBorder="1" applyAlignment="1">
      <alignment horizontal="center" vertical="center"/>
    </xf>
    <xf numFmtId="167" fontId="44" fillId="38" borderId="6" xfId="1557" applyNumberFormat="1" applyFont="1" applyFill="1" applyBorder="1" applyAlignment="1">
      <alignment horizontal="right" vertical="center"/>
    </xf>
    <xf numFmtId="0" fontId="46" fillId="38" borderId="6" xfId="0" applyFont="1" applyFill="1" applyBorder="1" applyAlignment="1">
      <alignment vertical="center" wrapText="1"/>
    </xf>
    <xf numFmtId="49" fontId="46" fillId="38" borderId="6" xfId="0" applyNumberFormat="1" applyFont="1" applyFill="1" applyBorder="1" applyAlignment="1">
      <alignment horizontal="center" vertical="center" wrapText="1"/>
    </xf>
    <xf numFmtId="0" fontId="50" fillId="38" borderId="6" xfId="0" applyFont="1" applyFill="1" applyBorder="1" applyAlignment="1">
      <alignment horizontal="center" vertical="center"/>
    </xf>
    <xf numFmtId="167" fontId="46" fillId="38" borderId="6" xfId="1557" applyNumberFormat="1" applyFont="1" applyFill="1" applyBorder="1" applyAlignment="1">
      <alignment horizontal="right" vertical="center"/>
    </xf>
    <xf numFmtId="0" fontId="50" fillId="38" borderId="0" xfId="0" applyFont="1" applyFill="1" applyAlignment="1">
      <alignment vertical="center"/>
    </xf>
    <xf numFmtId="0" fontId="44" fillId="38" borderId="6" xfId="0" applyFont="1" applyFill="1" applyBorder="1" applyAlignment="1">
      <alignment horizontal="left" vertical="center" wrapText="1"/>
    </xf>
    <xf numFmtId="0" fontId="44" fillId="38" borderId="6" xfId="0" applyFont="1" applyFill="1" applyBorder="1" applyAlignment="1">
      <alignment horizontal="center" vertical="center"/>
    </xf>
    <xf numFmtId="0" fontId="46" fillId="38" borderId="6" xfId="0" applyFont="1" applyFill="1" applyBorder="1" applyAlignment="1">
      <alignment horizontal="left" vertical="center" wrapText="1"/>
    </xf>
    <xf numFmtId="0" fontId="46" fillId="38" borderId="6" xfId="0" applyFont="1" applyFill="1" applyBorder="1" applyAlignment="1">
      <alignment horizontal="center" vertical="center"/>
    </xf>
    <xf numFmtId="0" fontId="43" fillId="38" borderId="6" xfId="0" applyFont="1" applyFill="1" applyBorder="1" applyAlignment="1">
      <alignment horizontal="left" vertical="center" wrapText="1"/>
    </xf>
    <xf numFmtId="49" fontId="43" fillId="38" borderId="6" xfId="0" applyNumberFormat="1" applyFont="1" applyFill="1" applyBorder="1" applyAlignment="1">
      <alignment horizontal="center" vertical="center" wrapText="1"/>
    </xf>
    <xf numFmtId="0" fontId="43" fillId="38" borderId="6" xfId="0" applyFont="1" applyFill="1" applyBorder="1" applyAlignment="1">
      <alignment horizontal="center" vertical="center"/>
    </xf>
    <xf numFmtId="0" fontId="43" fillId="38" borderId="0" xfId="0" applyFont="1" applyFill="1" applyAlignment="1">
      <alignment vertical="center"/>
    </xf>
    <xf numFmtId="167" fontId="43" fillId="38" borderId="6" xfId="1557" applyNumberFormat="1" applyFont="1" applyFill="1" applyBorder="1" applyAlignment="1">
      <alignment horizontal="right" vertical="center"/>
    </xf>
    <xf numFmtId="16" fontId="44" fillId="38" borderId="6" xfId="0" applyNumberFormat="1" applyFont="1" applyFill="1" applyBorder="1" applyAlignment="1">
      <alignment horizontal="center" vertical="center"/>
    </xf>
    <xf numFmtId="0" fontId="81" fillId="38" borderId="0" xfId="0" applyFont="1" applyFill="1" applyAlignment="1">
      <alignment vertical="center"/>
    </xf>
    <xf numFmtId="0" fontId="89" fillId="38" borderId="6" xfId="0" applyFont="1" applyFill="1" applyBorder="1"/>
    <xf numFmtId="0" fontId="44" fillId="38" borderId="6" xfId="0" applyFont="1" applyFill="1" applyBorder="1" applyAlignment="1">
      <alignment vertical="center"/>
    </xf>
    <xf numFmtId="167" fontId="44" fillId="38" borderId="6" xfId="1557" applyNumberFormat="1" applyFont="1" applyFill="1" applyBorder="1" applyAlignment="1">
      <alignment vertical="center"/>
    </xf>
    <xf numFmtId="49" fontId="46" fillId="38" borderId="6" xfId="0" applyNumberFormat="1" applyFont="1" applyFill="1" applyBorder="1" applyAlignment="1">
      <alignment horizontal="center" vertical="center"/>
    </xf>
    <xf numFmtId="0" fontId="46" fillId="38" borderId="6" xfId="0" applyFont="1" applyFill="1" applyBorder="1" applyAlignment="1">
      <alignment vertical="center"/>
    </xf>
    <xf numFmtId="0" fontId="46" fillId="38" borderId="13" xfId="0" applyFont="1" applyFill="1" applyBorder="1" applyAlignment="1">
      <alignment vertical="center"/>
    </xf>
    <xf numFmtId="49" fontId="46" fillId="38" borderId="13" xfId="0" applyNumberFormat="1" applyFont="1" applyFill="1" applyBorder="1" applyAlignment="1">
      <alignment horizontal="center" vertical="center"/>
    </xf>
    <xf numFmtId="167" fontId="46" fillId="38" borderId="13" xfId="1557" applyNumberFormat="1" applyFont="1" applyFill="1" applyBorder="1" applyAlignment="1">
      <alignment horizontal="right" vertical="center"/>
    </xf>
    <xf numFmtId="167" fontId="46" fillId="38" borderId="13" xfId="1557" applyNumberFormat="1" applyFont="1" applyFill="1" applyBorder="1" applyAlignment="1">
      <alignment vertical="center"/>
    </xf>
    <xf numFmtId="167" fontId="44" fillId="38" borderId="13" xfId="1557" applyNumberFormat="1" applyFont="1" applyFill="1" applyBorder="1" applyAlignment="1">
      <alignment vertical="center"/>
    </xf>
    <xf numFmtId="0" fontId="46" fillId="38" borderId="26" xfId="0" applyFont="1" applyFill="1" applyBorder="1" applyAlignment="1">
      <alignment vertical="center"/>
    </xf>
    <xf numFmtId="49" fontId="46" fillId="38" borderId="26" xfId="0" applyNumberFormat="1" applyFont="1" applyFill="1" applyBorder="1" applyAlignment="1">
      <alignment horizontal="center" vertical="center"/>
    </xf>
    <xf numFmtId="0" fontId="46" fillId="38" borderId="26" xfId="0" applyFont="1" applyFill="1" applyBorder="1" applyAlignment="1">
      <alignment horizontal="center" vertical="center"/>
    </xf>
    <xf numFmtId="167" fontId="46" fillId="38" borderId="26" xfId="1557" applyNumberFormat="1" applyFont="1" applyFill="1" applyBorder="1" applyAlignment="1">
      <alignment vertical="center"/>
    </xf>
    <xf numFmtId="49" fontId="44" fillId="38" borderId="0" xfId="0" applyNumberFormat="1" applyFont="1" applyFill="1" applyAlignment="1">
      <alignment horizontal="center" vertical="center"/>
    </xf>
    <xf numFmtId="167" fontId="44" fillId="38" borderId="0" xfId="1557" applyNumberFormat="1" applyFont="1" applyFill="1" applyBorder="1" applyAlignment="1">
      <alignment horizontal="right" vertical="center"/>
    </xf>
    <xf numFmtId="49" fontId="46" fillId="38" borderId="0" xfId="0" applyNumberFormat="1" applyFont="1" applyFill="1" applyAlignment="1">
      <alignment horizontal="center" vertical="center"/>
    </xf>
    <xf numFmtId="167" fontId="46" fillId="38" borderId="0" xfId="1557" applyNumberFormat="1" applyFont="1" applyFill="1" applyBorder="1" applyAlignment="1">
      <alignment horizontal="right" vertical="center"/>
    </xf>
    <xf numFmtId="167" fontId="43" fillId="38" borderId="0" xfId="1557" applyNumberFormat="1" applyFont="1" applyFill="1" applyBorder="1" applyAlignment="1">
      <alignment horizontal="right" vertical="center"/>
    </xf>
    <xf numFmtId="0" fontId="44" fillId="38" borderId="0" xfId="0" quotePrefix="1" applyFont="1" applyFill="1" applyAlignment="1">
      <alignment vertical="center"/>
    </xf>
    <xf numFmtId="167" fontId="44" fillId="38" borderId="0" xfId="0" applyNumberFormat="1" applyFont="1" applyFill="1" applyAlignment="1">
      <alignment vertical="center"/>
    </xf>
    <xf numFmtId="167" fontId="43" fillId="38" borderId="0" xfId="0" applyNumberFormat="1" applyFont="1" applyFill="1" applyAlignment="1">
      <alignment vertical="center"/>
    </xf>
    <xf numFmtId="0" fontId="46" fillId="38" borderId="0" xfId="0" applyFont="1" applyFill="1" applyAlignment="1">
      <alignment horizontal="center" vertical="center"/>
    </xf>
    <xf numFmtId="167" fontId="46" fillId="38" borderId="0" xfId="1557" applyNumberFormat="1" applyFont="1" applyFill="1" applyAlignment="1">
      <alignment vertical="center"/>
    </xf>
    <xf numFmtId="167" fontId="46" fillId="38" borderId="0" xfId="1557" applyNumberFormat="1" applyFont="1" applyFill="1" applyAlignment="1">
      <alignment horizontal="center" vertical="center"/>
    </xf>
    <xf numFmtId="9" fontId="46" fillId="38" borderId="0" xfId="2222" applyFont="1" applyFill="1" applyAlignment="1">
      <alignment vertical="center"/>
    </xf>
    <xf numFmtId="167" fontId="46" fillId="38" borderId="0" xfId="0" applyNumberFormat="1" applyFont="1" applyFill="1" applyAlignment="1">
      <alignment vertical="center"/>
    </xf>
    <xf numFmtId="0" fontId="46" fillId="38" borderId="0" xfId="2068" applyFont="1" applyFill="1"/>
    <xf numFmtId="0" fontId="44" fillId="38" borderId="0" xfId="2068" applyFont="1" applyFill="1" applyAlignment="1">
      <alignment horizontal="center"/>
    </xf>
    <xf numFmtId="41" fontId="47" fillId="38" borderId="0" xfId="0" applyNumberFormat="1" applyFont="1" applyFill="1" applyAlignment="1">
      <alignment horizontal="right" vertical="center"/>
    </xf>
    <xf numFmtId="0" fontId="2" fillId="38" borderId="0" xfId="0" applyFont="1" applyFill="1"/>
    <xf numFmtId="0" fontId="44" fillId="38" borderId="0" xfId="2068" applyFont="1" applyFill="1"/>
    <xf numFmtId="0" fontId="44" fillId="38" borderId="1" xfId="2068" applyFont="1" applyFill="1" applyBorder="1"/>
    <xf numFmtId="0" fontId="44" fillId="38" borderId="1" xfId="2068" applyFont="1" applyFill="1" applyBorder="1" applyAlignment="1">
      <alignment horizontal="center"/>
    </xf>
    <xf numFmtId="49" fontId="46" fillId="38" borderId="4" xfId="2068" applyNumberFormat="1" applyFont="1" applyFill="1" applyBorder="1" applyAlignment="1">
      <alignment horizontal="center" vertical="center" wrapText="1"/>
    </xf>
    <xf numFmtId="49" fontId="46" fillId="38" borderId="5" xfId="2068" applyNumberFormat="1" applyFont="1" applyFill="1" applyBorder="1" applyAlignment="1">
      <alignment vertical="center"/>
    </xf>
    <xf numFmtId="0" fontId="46" fillId="38" borderId="5" xfId="2068" applyFont="1" applyFill="1" applyBorder="1" applyAlignment="1">
      <alignment horizontal="center"/>
    </xf>
    <xf numFmtId="41" fontId="46" fillId="38" borderId="5" xfId="2068" applyNumberFormat="1" applyFont="1" applyFill="1" applyBorder="1"/>
    <xf numFmtId="3" fontId="46" fillId="38" borderId="5" xfId="2068" applyNumberFormat="1" applyFont="1" applyFill="1" applyBorder="1"/>
    <xf numFmtId="49" fontId="44" fillId="38" borderId="6" xfId="2068" applyNumberFormat="1" applyFont="1" applyFill="1" applyBorder="1" applyAlignment="1">
      <alignment vertical="center"/>
    </xf>
    <xf numFmtId="49" fontId="44" fillId="38" borderId="6" xfId="2068" applyNumberFormat="1" applyFont="1" applyFill="1" applyBorder="1" applyAlignment="1">
      <alignment horizontal="center"/>
    </xf>
    <xf numFmtId="0" fontId="44" fillId="38" borderId="6" xfId="2068" applyFont="1" applyFill="1" applyBorder="1" applyAlignment="1">
      <alignment horizontal="center"/>
    </xf>
    <xf numFmtId="41" fontId="44" fillId="38" borderId="6" xfId="2068" applyNumberFormat="1" applyFont="1" applyFill="1" applyBorder="1"/>
    <xf numFmtId="3" fontId="44" fillId="38" borderId="6" xfId="2068" applyNumberFormat="1" applyFont="1" applyFill="1" applyBorder="1"/>
    <xf numFmtId="49" fontId="46" fillId="38" borderId="6" xfId="2068" applyNumberFormat="1" applyFont="1" applyFill="1" applyBorder="1" applyAlignment="1">
      <alignment vertical="center"/>
    </xf>
    <xf numFmtId="49" fontId="46" fillId="38" borderId="6" xfId="2068" applyNumberFormat="1" applyFont="1" applyFill="1" applyBorder="1" applyAlignment="1">
      <alignment horizontal="center"/>
    </xf>
    <xf numFmtId="0" fontId="46" fillId="38" borderId="6" xfId="2068" applyFont="1" applyFill="1" applyBorder="1" applyAlignment="1">
      <alignment horizontal="center"/>
    </xf>
    <xf numFmtId="41" fontId="46" fillId="38" borderId="6" xfId="2068" applyNumberFormat="1" applyFont="1" applyFill="1" applyBorder="1"/>
    <xf numFmtId="3" fontId="46" fillId="38" borderId="6" xfId="2068" applyNumberFormat="1" applyFont="1" applyFill="1" applyBorder="1"/>
    <xf numFmtId="49" fontId="44" fillId="38" borderId="6" xfId="2068" applyNumberFormat="1" applyFont="1" applyFill="1" applyBorder="1" applyAlignment="1">
      <alignment vertical="center" wrapText="1"/>
    </xf>
    <xf numFmtId="3" fontId="46" fillId="38" borderId="22" xfId="2068" applyNumberFormat="1" applyFont="1" applyFill="1" applyBorder="1"/>
    <xf numFmtId="49" fontId="46" fillId="38" borderId="13" xfId="2068" applyNumberFormat="1" applyFont="1" applyFill="1" applyBorder="1" applyAlignment="1">
      <alignment vertical="center"/>
    </xf>
    <xf numFmtId="49" fontId="46" fillId="38" borderId="13" xfId="2068" applyNumberFormat="1" applyFont="1" applyFill="1" applyBorder="1" applyAlignment="1">
      <alignment horizontal="center"/>
    </xf>
    <xf numFmtId="0" fontId="46" fillId="38" borderId="13" xfId="2068" applyFont="1" applyFill="1" applyBorder="1" applyAlignment="1">
      <alignment horizontal="center"/>
    </xf>
    <xf numFmtId="41" fontId="46" fillId="38" borderId="13" xfId="2068" applyNumberFormat="1" applyFont="1" applyFill="1" applyBorder="1"/>
    <xf numFmtId="3" fontId="46" fillId="38" borderId="13" xfId="2068" applyNumberFormat="1" applyFont="1" applyFill="1" applyBorder="1"/>
    <xf numFmtId="49" fontId="46" fillId="38" borderId="4" xfId="2068" applyNumberFormat="1" applyFont="1" applyFill="1" applyBorder="1" applyAlignment="1">
      <alignment vertical="center"/>
    </xf>
    <xf numFmtId="49" fontId="46" fillId="38" borderId="4" xfId="2068" applyNumberFormat="1" applyFont="1" applyFill="1" applyBorder="1" applyAlignment="1">
      <alignment horizontal="center"/>
    </xf>
    <xf numFmtId="0" fontId="46" fillId="38" borderId="4" xfId="2068" applyFont="1" applyFill="1" applyBorder="1" applyAlignment="1">
      <alignment horizontal="center"/>
    </xf>
    <xf numFmtId="41" fontId="46" fillId="38" borderId="4" xfId="2068" applyNumberFormat="1" applyFont="1" applyFill="1" applyBorder="1"/>
    <xf numFmtId="3" fontId="46" fillId="38" borderId="4" xfId="2068" applyNumberFormat="1" applyFont="1" applyFill="1" applyBorder="1"/>
    <xf numFmtId="0" fontId="2" fillId="38" borderId="0" xfId="2068" applyFont="1" applyFill="1"/>
    <xf numFmtId="41" fontId="28" fillId="38" borderId="0" xfId="2068" applyNumberFormat="1" applyFont="1" applyFill="1"/>
    <xf numFmtId="0" fontId="67" fillId="38" borderId="0" xfId="2068" applyFont="1" applyFill="1"/>
    <xf numFmtId="0" fontId="42" fillId="38" borderId="0" xfId="0" applyFont="1" applyFill="1"/>
    <xf numFmtId="0" fontId="69" fillId="38" borderId="0" xfId="2068" applyFont="1" applyFill="1" applyAlignment="1">
      <alignment horizontal="center"/>
    </xf>
    <xf numFmtId="41" fontId="46" fillId="38" borderId="0" xfId="2068" applyNumberFormat="1" applyFont="1" applyFill="1" applyBorder="1"/>
    <xf numFmtId="41" fontId="69" fillId="38" borderId="0" xfId="2068" applyNumberFormat="1" applyFont="1" applyFill="1" applyAlignment="1">
      <alignment horizontal="center"/>
    </xf>
    <xf numFmtId="41" fontId="69" fillId="38" borderId="0" xfId="1557" applyNumberFormat="1" applyFont="1" applyFill="1"/>
    <xf numFmtId="41" fontId="2" fillId="38" borderId="0" xfId="0" applyNumberFormat="1" applyFont="1" applyFill="1"/>
    <xf numFmtId="0" fontId="19" fillId="6" borderId="0" xfId="0" applyFont="1" applyFill="1"/>
    <xf numFmtId="167" fontId="44" fillId="0" borderId="4" xfId="0" applyNumberFormat="1" applyFont="1" applyFill="1" applyBorder="1" applyAlignment="1">
      <alignment horizontal="left" vertical="center"/>
    </xf>
    <xf numFmtId="167" fontId="44" fillId="0" borderId="8" xfId="0" applyNumberFormat="1" applyFont="1" applyFill="1" applyBorder="1" applyAlignment="1">
      <alignment horizontal="left" vertical="center"/>
    </xf>
    <xf numFmtId="41" fontId="44" fillId="0" borderId="4" xfId="1558" applyNumberFormat="1" applyFont="1" applyFill="1" applyBorder="1" applyAlignment="1">
      <alignment horizontal="right" vertical="center" wrapText="1"/>
    </xf>
    <xf numFmtId="10" fontId="0" fillId="0" borderId="4" xfId="0" applyNumberFormat="1" applyBorder="1"/>
    <xf numFmtId="0" fontId="0" fillId="0" borderId="4" xfId="0" applyBorder="1"/>
    <xf numFmtId="41" fontId="89" fillId="0" borderId="4" xfId="0" applyNumberFormat="1" applyFont="1" applyBorder="1"/>
    <xf numFmtId="0" fontId="0" fillId="39" borderId="6" xfId="0" applyFill="1" applyBorder="1"/>
    <xf numFmtId="0" fontId="44" fillId="39" borderId="21" xfId="0" applyFont="1" applyFill="1" applyBorder="1" applyAlignment="1">
      <alignment vertical="center"/>
    </xf>
    <xf numFmtId="0" fontId="0" fillId="39" borderId="29" xfId="0" applyFill="1" applyBorder="1"/>
    <xf numFmtId="0" fontId="0" fillId="39" borderId="22" xfId="0" applyFill="1" applyBorder="1"/>
    <xf numFmtId="167" fontId="44" fillId="39" borderId="6" xfId="1557" applyNumberFormat="1" applyFont="1" applyFill="1" applyBorder="1" applyAlignment="1">
      <alignment horizontal="right" vertical="center"/>
    </xf>
    <xf numFmtId="0" fontId="0" fillId="39" borderId="0" xfId="0" applyFill="1"/>
    <xf numFmtId="167" fontId="99" fillId="39" borderId="6" xfId="1557" applyNumberFormat="1" applyFont="1" applyFill="1" applyBorder="1" applyAlignment="1">
      <alignment horizontal="right" vertical="center"/>
    </xf>
    <xf numFmtId="0" fontId="44" fillId="39" borderId="0" xfId="0" applyFont="1" applyFill="1" applyAlignment="1">
      <alignment vertical="center"/>
    </xf>
    <xf numFmtId="167" fontId="45" fillId="6" borderId="0" xfId="1557" applyNumberFormat="1" applyFont="1" applyFill="1" applyAlignment="1">
      <alignment horizontal="center" vertical="center"/>
    </xf>
    <xf numFmtId="167" fontId="46" fillId="6" borderId="0" xfId="1557" quotePrefix="1" applyNumberFormat="1" applyFont="1" applyFill="1" applyAlignment="1">
      <alignment horizontal="center" vertical="center"/>
    </xf>
    <xf numFmtId="167" fontId="48" fillId="6" borderId="0" xfId="1557" applyNumberFormat="1" applyFont="1" applyFill="1" applyBorder="1" applyAlignment="1">
      <alignment horizontal="justify" vertical="center" wrapText="1"/>
    </xf>
    <xf numFmtId="167" fontId="2" fillId="6" borderId="0" xfId="1557" applyNumberFormat="1" applyFont="1" applyFill="1" applyBorder="1" applyAlignment="1">
      <alignment horizontal="justify" vertical="center" wrapText="1"/>
    </xf>
    <xf numFmtId="167" fontId="66" fillId="6" borderId="35" xfId="1557" applyNumberFormat="1" applyFont="1" applyFill="1" applyBorder="1" applyAlignment="1">
      <alignment horizontal="center" vertical="center" wrapText="1"/>
    </xf>
    <xf numFmtId="167" fontId="66" fillId="6" borderId="26" xfId="1557" applyNumberFormat="1" applyFont="1" applyFill="1" applyBorder="1" applyAlignment="1">
      <alignment horizontal="center" vertical="center" wrapText="1"/>
    </xf>
    <xf numFmtId="167" fontId="47" fillId="6" borderId="35" xfId="1557" applyNumberFormat="1" applyFont="1" applyFill="1" applyBorder="1" applyAlignment="1">
      <alignment horizontal="center" vertical="center" wrapText="1"/>
    </xf>
    <xf numFmtId="167" fontId="47" fillId="6" borderId="26" xfId="1557" applyNumberFormat="1" applyFont="1" applyFill="1" applyBorder="1" applyAlignment="1">
      <alignment horizontal="center" vertical="center" wrapText="1"/>
    </xf>
    <xf numFmtId="167" fontId="49" fillId="6" borderId="0" xfId="1557" applyNumberFormat="1" applyFont="1" applyFill="1" applyBorder="1" applyAlignment="1">
      <alignment horizontal="right" vertical="center"/>
    </xf>
    <xf numFmtId="167" fontId="47" fillId="6" borderId="1" xfId="1557" applyNumberFormat="1" applyFont="1" applyFill="1" applyBorder="1" applyAlignment="1">
      <alignment horizontal="center" vertical="center"/>
    </xf>
    <xf numFmtId="167" fontId="47" fillId="6" borderId="35" xfId="1557" applyNumberFormat="1" applyFont="1" applyFill="1" applyBorder="1" applyAlignment="1">
      <alignment horizontal="center" vertical="center"/>
    </xf>
    <xf numFmtId="167" fontId="47" fillId="6" borderId="26" xfId="1557" applyNumberFormat="1" applyFont="1" applyFill="1" applyBorder="1" applyAlignment="1">
      <alignment horizontal="center" vertical="center"/>
    </xf>
    <xf numFmtId="167" fontId="46" fillId="6" borderId="0" xfId="1557" quotePrefix="1" applyNumberFormat="1" applyFont="1" applyFill="1" applyBorder="1" applyAlignment="1">
      <alignment horizontal="center" vertical="center"/>
    </xf>
    <xf numFmtId="167" fontId="46" fillId="6" borderId="35" xfId="1557" quotePrefix="1" applyNumberFormat="1" applyFont="1" applyFill="1" applyBorder="1" applyAlignment="1">
      <alignment horizontal="center" vertical="center"/>
    </xf>
    <xf numFmtId="167" fontId="46" fillId="6" borderId="26" xfId="1557" quotePrefix="1" applyNumberFormat="1" applyFont="1" applyFill="1" applyBorder="1" applyAlignment="1">
      <alignment horizontal="center" vertical="center"/>
    </xf>
    <xf numFmtId="167" fontId="50" fillId="6" borderId="0" xfId="1557" applyNumberFormat="1" applyFont="1" applyFill="1" applyBorder="1" applyAlignment="1">
      <alignment horizontal="center" vertical="center"/>
    </xf>
    <xf numFmtId="167" fontId="47" fillId="6" borderId="4" xfId="1557" applyNumberFormat="1" applyFont="1" applyFill="1" applyBorder="1" applyAlignment="1">
      <alignment horizontal="center" vertical="center" wrapText="1"/>
    </xf>
    <xf numFmtId="167" fontId="46" fillId="6" borderId="4" xfId="1557" quotePrefix="1" applyNumberFormat="1" applyFont="1" applyFill="1" applyBorder="1" applyAlignment="1">
      <alignment horizontal="center" vertical="center"/>
    </xf>
    <xf numFmtId="167" fontId="43" fillId="6" borderId="0" xfId="1557" applyNumberFormat="1" applyFont="1" applyFill="1" applyAlignment="1">
      <alignment horizontal="center" vertical="center"/>
    </xf>
    <xf numFmtId="167" fontId="45" fillId="6" borderId="0" xfId="1557" applyNumberFormat="1" applyFont="1" applyFill="1" applyBorder="1" applyAlignment="1">
      <alignment horizontal="center" vertical="center"/>
    </xf>
    <xf numFmtId="0" fontId="45" fillId="0" borderId="0" xfId="0" applyFont="1"/>
    <xf numFmtId="167" fontId="66" fillId="6" borderId="4" xfId="1557" applyNumberFormat="1" applyFont="1" applyFill="1" applyBorder="1" applyAlignment="1">
      <alignment horizontal="center" vertical="center" wrapText="1"/>
    </xf>
    <xf numFmtId="167" fontId="46" fillId="6" borderId="0" xfId="1557" applyNumberFormat="1" applyFont="1" applyFill="1" applyAlignment="1">
      <alignment horizontal="center" vertical="top"/>
    </xf>
    <xf numFmtId="0" fontId="46" fillId="6" borderId="15" xfId="0" applyFont="1" applyFill="1" applyBorder="1" applyAlignment="1">
      <alignment horizontal="left" vertical="center"/>
    </xf>
    <xf numFmtId="0" fontId="46" fillId="6" borderId="0" xfId="0" applyFont="1" applyFill="1" applyBorder="1" applyAlignment="1">
      <alignment horizontal="left" vertical="center"/>
    </xf>
    <xf numFmtId="0" fontId="46" fillId="6" borderId="40" xfId="0" applyFont="1" applyFill="1" applyBorder="1" applyAlignment="1">
      <alignment horizontal="left" vertical="center"/>
    </xf>
    <xf numFmtId="0" fontId="46" fillId="6" borderId="1" xfId="0" applyFont="1" applyFill="1" applyBorder="1" applyAlignment="1">
      <alignment horizontal="left" vertical="center"/>
    </xf>
    <xf numFmtId="0" fontId="46" fillId="6" borderId="27" xfId="0" applyFont="1" applyFill="1" applyBorder="1" applyAlignment="1">
      <alignment horizontal="center" vertical="center"/>
    </xf>
    <xf numFmtId="0" fontId="46" fillId="6" borderId="26" xfId="0" applyFont="1" applyFill="1" applyBorder="1" applyAlignment="1">
      <alignment horizontal="center" vertical="center"/>
    </xf>
    <xf numFmtId="0" fontId="46" fillId="6" borderId="8" xfId="0" applyFont="1" applyFill="1" applyBorder="1" applyAlignment="1">
      <alignment horizontal="center" vertical="center"/>
    </xf>
    <xf numFmtId="0" fontId="46" fillId="6" borderId="3" xfId="0" applyFont="1" applyFill="1" applyBorder="1" applyAlignment="1">
      <alignment horizontal="center" vertical="center"/>
    </xf>
    <xf numFmtId="0" fontId="46" fillId="6" borderId="35" xfId="0" quotePrefix="1" applyFont="1" applyFill="1" applyBorder="1" applyAlignment="1">
      <alignment horizontal="center" vertical="center"/>
    </xf>
    <xf numFmtId="0" fontId="46" fillId="6" borderId="26" xfId="0" quotePrefix="1" applyFont="1" applyFill="1" applyBorder="1" applyAlignment="1">
      <alignment horizontal="center" vertical="center"/>
    </xf>
    <xf numFmtId="0" fontId="46" fillId="6" borderId="39" xfId="0" applyFont="1" applyFill="1" applyBorder="1" applyAlignment="1">
      <alignment horizontal="left" vertical="center"/>
    </xf>
    <xf numFmtId="0" fontId="46" fillId="6" borderId="11" xfId="0" applyFont="1" applyFill="1" applyBorder="1" applyAlignment="1">
      <alignment horizontal="left" vertical="center"/>
    </xf>
    <xf numFmtId="0" fontId="46" fillId="6" borderId="0" xfId="0" applyFont="1" applyFill="1" applyAlignment="1">
      <alignment horizontal="center" vertical="center"/>
    </xf>
    <xf numFmtId="0" fontId="43" fillId="6" borderId="21" xfId="0" applyFont="1" applyFill="1" applyBorder="1" applyAlignment="1">
      <alignment horizontal="left" vertical="center" wrapText="1"/>
    </xf>
    <xf numFmtId="0" fontId="43" fillId="6" borderId="29" xfId="0" applyFont="1" applyFill="1" applyBorder="1" applyAlignment="1">
      <alignment horizontal="left" vertical="center" wrapText="1"/>
    </xf>
    <xf numFmtId="167" fontId="46" fillId="6" borderId="0" xfId="1557" applyNumberFormat="1" applyFont="1" applyFill="1" applyAlignment="1">
      <alignment horizontal="right" vertical="center"/>
    </xf>
    <xf numFmtId="0" fontId="46" fillId="6" borderId="4" xfId="0" applyFont="1" applyFill="1" applyBorder="1" applyAlignment="1">
      <alignment horizontal="center" vertical="center"/>
    </xf>
    <xf numFmtId="167" fontId="43" fillId="6" borderId="0" xfId="0" applyNumberFormat="1" applyFont="1" applyFill="1" applyAlignment="1">
      <alignment horizontal="right" vertical="center"/>
    </xf>
    <xf numFmtId="167" fontId="43" fillId="6" borderId="1" xfId="0" applyNumberFormat="1" applyFont="1" applyFill="1" applyBorder="1" applyAlignment="1">
      <alignment horizontal="right" vertical="center"/>
    </xf>
    <xf numFmtId="0" fontId="45" fillId="6" borderId="0" xfId="0" applyFont="1" applyFill="1" applyAlignment="1">
      <alignment horizontal="center" vertical="center"/>
    </xf>
    <xf numFmtId="0" fontId="43" fillId="6" borderId="0" xfId="0" applyFont="1" applyFill="1" applyAlignment="1">
      <alignment horizontal="center" vertical="center"/>
    </xf>
    <xf numFmtId="0" fontId="46" fillId="6" borderId="18" xfId="0" applyFont="1" applyFill="1" applyBorder="1" applyAlignment="1">
      <alignment horizontal="center" vertical="center"/>
    </xf>
    <xf numFmtId="0" fontId="46" fillId="6" borderId="25" xfId="0" applyFont="1" applyFill="1" applyBorder="1" applyAlignment="1">
      <alignment horizontal="left" vertical="center"/>
    </xf>
    <xf numFmtId="0" fontId="46" fillId="6" borderId="30" xfId="0" applyFont="1" applyFill="1" applyBorder="1" applyAlignment="1">
      <alignment horizontal="left" vertical="center"/>
    </xf>
    <xf numFmtId="0" fontId="19" fillId="0" borderId="0" xfId="0" applyFont="1"/>
    <xf numFmtId="0" fontId="46" fillId="6" borderId="27" xfId="0" quotePrefix="1" applyFont="1" applyFill="1" applyBorder="1" applyAlignment="1">
      <alignment horizontal="center" vertical="center"/>
    </xf>
    <xf numFmtId="0" fontId="46" fillId="6" borderId="15" xfId="0" applyFont="1" applyFill="1" applyBorder="1" applyAlignment="1">
      <alignment horizontal="center" vertical="center"/>
    </xf>
    <xf numFmtId="0" fontId="46" fillId="6" borderId="0" xfId="0" applyFont="1" applyFill="1" applyBorder="1" applyAlignment="1">
      <alignment horizontal="center" vertical="center"/>
    </xf>
    <xf numFmtId="0" fontId="46" fillId="6" borderId="40" xfId="0" applyFont="1" applyFill="1" applyBorder="1" applyAlignment="1">
      <alignment horizontal="center" vertical="center"/>
    </xf>
    <xf numFmtId="0" fontId="46" fillId="6" borderId="1" xfId="0" applyFont="1" applyFill="1" applyBorder="1" applyAlignment="1">
      <alignment horizontal="center" vertical="center"/>
    </xf>
    <xf numFmtId="0" fontId="46" fillId="6" borderId="39" xfId="0" applyFont="1" applyFill="1" applyBorder="1" applyAlignment="1">
      <alignment horizontal="center" vertical="center"/>
    </xf>
    <xf numFmtId="0" fontId="46" fillId="6" borderId="11" xfId="0" applyFont="1" applyFill="1" applyBorder="1" applyAlignment="1">
      <alignment horizontal="center" vertical="center"/>
    </xf>
    <xf numFmtId="167" fontId="44" fillId="6" borderId="6" xfId="1557" applyNumberFormat="1" applyFont="1" applyFill="1" applyBorder="1" applyAlignment="1">
      <alignment horizontal="center" vertical="center"/>
    </xf>
    <xf numFmtId="0" fontId="46" fillId="6" borderId="11" xfId="0" applyFont="1" applyFill="1" applyBorder="1" applyAlignment="1">
      <alignment horizontal="center" vertical="center" wrapText="1"/>
    </xf>
    <xf numFmtId="0" fontId="46" fillId="6" borderId="0" xfId="0" applyFont="1" applyFill="1" applyAlignment="1">
      <alignment horizontal="left" vertical="center" wrapText="1"/>
    </xf>
    <xf numFmtId="0" fontId="46" fillId="6" borderId="35" xfId="0" applyFont="1" applyFill="1" applyBorder="1" applyAlignment="1">
      <alignment horizontal="center" vertical="center"/>
    </xf>
    <xf numFmtId="0" fontId="45" fillId="0" borderId="8" xfId="0" applyFont="1" applyBorder="1"/>
    <xf numFmtId="0" fontId="45" fillId="0" borderId="3" xfId="0" applyFont="1" applyBorder="1"/>
    <xf numFmtId="0" fontId="44" fillId="6" borderId="21" xfId="0" applyFont="1" applyFill="1" applyBorder="1" applyAlignment="1">
      <alignment horizontal="left" vertical="center" wrapText="1"/>
    </xf>
    <xf numFmtId="0" fontId="44" fillId="6" borderId="29" xfId="0" applyFont="1" applyFill="1" applyBorder="1" applyAlignment="1">
      <alignment horizontal="left" vertical="center" wrapText="1"/>
    </xf>
    <xf numFmtId="0" fontId="46" fillId="6" borderId="4" xfId="0" applyFont="1" applyFill="1" applyBorder="1" applyAlignment="1">
      <alignment horizontal="center" vertical="center" wrapText="1"/>
    </xf>
    <xf numFmtId="0" fontId="46" fillId="6" borderId="39" xfId="0" applyFont="1" applyFill="1" applyBorder="1" applyAlignment="1">
      <alignment horizontal="center" vertical="center" wrapText="1"/>
    </xf>
    <xf numFmtId="0" fontId="46" fillId="6" borderId="40" xfId="0" applyFont="1" applyFill="1" applyBorder="1" applyAlignment="1">
      <alignment horizontal="center" vertical="center" wrapText="1"/>
    </xf>
    <xf numFmtId="0" fontId="46" fillId="6" borderId="1" xfId="0" applyFont="1" applyFill="1" applyBorder="1" applyAlignment="1">
      <alignment horizontal="center" vertical="center" wrapText="1"/>
    </xf>
    <xf numFmtId="167" fontId="46" fillId="6" borderId="35" xfId="1557" applyNumberFormat="1" applyFont="1" applyFill="1" applyBorder="1" applyAlignment="1">
      <alignment horizontal="center" vertical="center" wrapText="1"/>
    </xf>
    <xf numFmtId="167" fontId="46" fillId="6" borderId="26" xfId="1557" applyNumberFormat="1" applyFont="1" applyFill="1" applyBorder="1" applyAlignment="1">
      <alignment horizontal="center" vertical="center" wrapText="1"/>
    </xf>
    <xf numFmtId="0" fontId="46" fillId="6" borderId="25" xfId="0" applyFont="1" applyFill="1" applyBorder="1" applyAlignment="1">
      <alignment horizontal="center" vertical="center"/>
    </xf>
    <xf numFmtId="0" fontId="46" fillId="6" borderId="17" xfId="0" applyFont="1" applyFill="1" applyBorder="1" applyAlignment="1">
      <alignment horizontal="center" vertical="center"/>
    </xf>
    <xf numFmtId="0" fontId="46" fillId="6" borderId="30" xfId="0" applyFont="1" applyFill="1" applyBorder="1" applyAlignment="1">
      <alignment horizontal="center" vertical="center"/>
    </xf>
    <xf numFmtId="14" fontId="46" fillId="6" borderId="8" xfId="0" quotePrefix="1" applyNumberFormat="1" applyFont="1" applyFill="1" applyBorder="1" applyAlignment="1">
      <alignment horizontal="center" vertical="center"/>
    </xf>
    <xf numFmtId="168" fontId="46" fillId="6" borderId="8" xfId="0" quotePrefix="1" applyNumberFormat="1" applyFont="1" applyFill="1" applyBorder="1" applyAlignment="1">
      <alignment horizontal="center" vertical="center"/>
    </xf>
    <xf numFmtId="168" fontId="46" fillId="6" borderId="18" xfId="0" quotePrefix="1" applyNumberFormat="1" applyFont="1" applyFill="1" applyBorder="1" applyAlignment="1">
      <alignment horizontal="center" vertical="center"/>
    </xf>
    <xf numFmtId="41" fontId="46" fillId="6" borderId="4" xfId="1557" applyNumberFormat="1" applyFont="1" applyFill="1" applyBorder="1" applyAlignment="1">
      <alignment horizontal="center" vertical="center" wrapText="1"/>
    </xf>
    <xf numFmtId="0" fontId="43" fillId="6" borderId="23" xfId="0" applyFont="1" applyFill="1" applyBorder="1" applyAlignment="1">
      <alignment horizontal="left" vertical="center" wrapText="1"/>
    </xf>
    <xf numFmtId="0" fontId="43" fillId="6" borderId="34" xfId="0" applyFont="1" applyFill="1" applyBorder="1" applyAlignment="1">
      <alignment horizontal="left" vertical="center" wrapText="1"/>
    </xf>
    <xf numFmtId="0" fontId="43" fillId="6" borderId="22" xfId="0" applyFont="1" applyFill="1" applyBorder="1" applyAlignment="1">
      <alignment horizontal="left" vertical="center" wrapText="1"/>
    </xf>
    <xf numFmtId="0" fontId="44" fillId="6" borderId="21" xfId="0" applyFont="1" applyFill="1" applyBorder="1" applyAlignment="1">
      <alignment horizontal="justify" vertical="center" wrapText="1"/>
    </xf>
    <xf numFmtId="0" fontId="44" fillId="6" borderId="29" xfId="0" applyFont="1" applyFill="1" applyBorder="1" applyAlignment="1">
      <alignment horizontal="justify" vertical="center" wrapText="1"/>
    </xf>
    <xf numFmtId="0" fontId="46" fillId="38" borderId="4" xfId="0" applyFont="1" applyFill="1" applyBorder="1" applyAlignment="1">
      <alignment horizontal="center" vertical="center" wrapText="1"/>
    </xf>
    <xf numFmtId="0" fontId="46" fillId="38" borderId="4" xfId="0" applyFont="1" applyFill="1" applyBorder="1" applyAlignment="1">
      <alignment horizontal="center" vertical="center"/>
    </xf>
    <xf numFmtId="0" fontId="43" fillId="38" borderId="0" xfId="0" applyFont="1" applyFill="1" applyAlignment="1">
      <alignment horizontal="center" vertical="center"/>
    </xf>
    <xf numFmtId="167" fontId="46" fillId="38" borderId="0" xfId="1557" applyNumberFormat="1" applyFont="1" applyFill="1" applyAlignment="1">
      <alignment horizontal="left" vertical="center"/>
    </xf>
    <xf numFmtId="0" fontId="46" fillId="38" borderId="0" xfId="0" applyFont="1" applyFill="1" applyAlignment="1">
      <alignment horizontal="left" vertical="center"/>
    </xf>
    <xf numFmtId="167" fontId="46" fillId="38" borderId="0" xfId="1557" applyNumberFormat="1" applyFont="1" applyFill="1" applyAlignment="1">
      <alignment horizontal="center" vertical="center"/>
    </xf>
    <xf numFmtId="0" fontId="46" fillId="38" borderId="0" xfId="0" applyFont="1" applyFill="1" applyAlignment="1">
      <alignment horizontal="center" vertical="center"/>
    </xf>
    <xf numFmtId="0" fontId="48" fillId="38" borderId="0" xfId="0" applyFont="1" applyFill="1" applyAlignment="1">
      <alignment horizontal="left" vertical="center" wrapText="1"/>
    </xf>
    <xf numFmtId="167" fontId="49" fillId="38" borderId="1" xfId="0" applyNumberFormat="1" applyFont="1" applyFill="1" applyBorder="1" applyAlignment="1">
      <alignment horizontal="right" vertical="center" wrapText="1"/>
    </xf>
    <xf numFmtId="167" fontId="49" fillId="38" borderId="1" xfId="0" applyNumberFormat="1" applyFont="1" applyFill="1" applyBorder="1" applyAlignment="1">
      <alignment horizontal="right" vertical="center"/>
    </xf>
    <xf numFmtId="0" fontId="44" fillId="38" borderId="0" xfId="0" applyFont="1" applyFill="1" applyBorder="1" applyAlignment="1">
      <alignment horizontal="right" vertical="center" wrapText="1"/>
    </xf>
    <xf numFmtId="167" fontId="44" fillId="38" borderId="0" xfId="0" applyNumberFormat="1" applyFont="1" applyFill="1" applyBorder="1" applyAlignment="1">
      <alignment horizontal="right" vertical="center" wrapText="1"/>
    </xf>
    <xf numFmtId="167" fontId="49" fillId="38" borderId="0" xfId="0" applyNumberFormat="1" applyFont="1" applyFill="1" applyAlignment="1">
      <alignment horizontal="right" vertical="center" wrapText="1"/>
    </xf>
    <xf numFmtId="167" fontId="49" fillId="38" borderId="0" xfId="0" applyNumberFormat="1" applyFont="1" applyFill="1" applyAlignment="1">
      <alignment horizontal="right" vertical="center"/>
    </xf>
    <xf numFmtId="0" fontId="46" fillId="38" borderId="1" xfId="0" applyFont="1" applyFill="1" applyBorder="1" applyAlignment="1">
      <alignment horizontal="right" vertical="center"/>
    </xf>
    <xf numFmtId="0" fontId="46" fillId="38" borderId="11" xfId="0" applyFont="1" applyFill="1" applyBorder="1" applyAlignment="1">
      <alignment horizontal="right" vertical="center"/>
    </xf>
    <xf numFmtId="0" fontId="45" fillId="38" borderId="0" xfId="0" applyFont="1" applyFill="1" applyAlignment="1">
      <alignment horizontal="center" vertical="center"/>
    </xf>
    <xf numFmtId="167" fontId="49" fillId="38" borderId="0" xfId="0" applyNumberFormat="1" applyFont="1" applyFill="1" applyBorder="1" applyAlignment="1">
      <alignment horizontal="right" vertical="center"/>
    </xf>
    <xf numFmtId="0" fontId="69" fillId="38" borderId="0" xfId="2068" applyFont="1" applyFill="1" applyAlignment="1">
      <alignment horizontal="left"/>
    </xf>
    <xf numFmtId="49" fontId="46" fillId="38" borderId="4" xfId="2068" applyNumberFormat="1" applyFont="1" applyFill="1" applyBorder="1" applyAlignment="1">
      <alignment horizontal="center" vertical="center" wrapText="1"/>
    </xf>
    <xf numFmtId="41" fontId="46" fillId="38" borderId="4" xfId="2068" applyNumberFormat="1" applyFont="1" applyFill="1" applyBorder="1" applyAlignment="1">
      <alignment horizontal="center" vertical="center" wrapText="1"/>
    </xf>
    <xf numFmtId="0" fontId="68" fillId="38" borderId="0" xfId="2068" applyFont="1" applyFill="1" applyAlignment="1">
      <alignment horizontal="right" vertical="center"/>
    </xf>
    <xf numFmtId="41" fontId="49" fillId="38" borderId="0" xfId="0" applyNumberFormat="1" applyFont="1" applyFill="1" applyBorder="1" applyAlignment="1">
      <alignment horizontal="right" vertical="center"/>
    </xf>
    <xf numFmtId="41" fontId="64" fillId="38" borderId="1" xfId="2068" applyNumberFormat="1" applyFont="1" applyFill="1" applyBorder="1" applyAlignment="1">
      <alignment horizontal="right" vertical="top" wrapText="1" readingOrder="1"/>
    </xf>
    <xf numFmtId="0" fontId="46" fillId="38" borderId="0" xfId="2068" applyFont="1" applyFill="1" applyAlignment="1">
      <alignment horizontal="center" vertical="top" wrapText="1"/>
    </xf>
    <xf numFmtId="41" fontId="64" fillId="38" borderId="0" xfId="2068" applyNumberFormat="1" applyFont="1" applyFill="1" applyAlignment="1">
      <alignment horizontal="right" vertical="top" wrapText="1" readingOrder="1"/>
    </xf>
    <xf numFmtId="0" fontId="69" fillId="38" borderId="0" xfId="2068" applyFont="1" applyFill="1" applyAlignment="1">
      <alignment horizontal="center"/>
    </xf>
    <xf numFmtId="0" fontId="46" fillId="38" borderId="0" xfId="2068" applyFont="1" applyFill="1" applyBorder="1" applyAlignment="1">
      <alignment horizontal="center" vertical="center" wrapText="1" readingOrder="1"/>
    </xf>
    <xf numFmtId="0" fontId="43" fillId="38" borderId="0" xfId="2068" applyFont="1" applyFill="1" applyBorder="1" applyAlignment="1">
      <alignment horizontal="center" vertical="top" wrapText="1" readingOrder="1"/>
    </xf>
    <xf numFmtId="167" fontId="46" fillId="0" borderId="35" xfId="0" applyNumberFormat="1" applyFont="1" applyFill="1" applyBorder="1" applyAlignment="1">
      <alignment horizontal="center" vertical="center"/>
    </xf>
    <xf numFmtId="167" fontId="46" fillId="0" borderId="26" xfId="0" applyNumberFormat="1" applyFont="1" applyFill="1" applyBorder="1" applyAlignment="1">
      <alignment horizontal="center" vertical="center"/>
    </xf>
    <xf numFmtId="167" fontId="46" fillId="0" borderId="4" xfId="0" applyNumberFormat="1" applyFont="1" applyFill="1" applyBorder="1" applyAlignment="1">
      <alignment horizontal="center" vertical="center"/>
    </xf>
    <xf numFmtId="41" fontId="46" fillId="0" borderId="8" xfId="1558" applyNumberFormat="1" applyFont="1" applyFill="1" applyBorder="1" applyAlignment="1">
      <alignment horizontal="center" vertical="center"/>
    </xf>
    <xf numFmtId="41" fontId="46" fillId="0" borderId="3" xfId="1558" applyNumberFormat="1" applyFont="1" applyFill="1" applyBorder="1" applyAlignment="1">
      <alignment horizontal="center" vertical="center"/>
    </xf>
    <xf numFmtId="41" fontId="46" fillId="0" borderId="18" xfId="1558" applyNumberFormat="1" applyFont="1" applyFill="1" applyBorder="1" applyAlignment="1">
      <alignment horizontal="center" vertical="center"/>
    </xf>
    <xf numFmtId="43" fontId="47" fillId="0" borderId="0" xfId="0" applyNumberFormat="1" applyFont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7" fillId="6" borderId="0" xfId="2049" applyFont="1" applyFill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9" fillId="0" borderId="11" xfId="0" applyFont="1" applyBorder="1"/>
    <xf numFmtId="0" fontId="19" fillId="6" borderId="0" xfId="0" applyFont="1" applyFill="1" applyAlignment="1">
      <alignment horizontal="center"/>
    </xf>
    <xf numFmtId="0" fontId="19" fillId="6" borderId="0" xfId="0" applyFont="1" applyFill="1"/>
    <xf numFmtId="0" fontId="19" fillId="6" borderId="11" xfId="0" applyFont="1" applyFill="1" applyBorder="1" applyAlignment="1">
      <alignment horizontal="center"/>
    </xf>
    <xf numFmtId="14" fontId="45" fillId="6" borderId="8" xfId="0" applyNumberFormat="1" applyFont="1" applyFill="1" applyBorder="1" applyAlignment="1">
      <alignment horizontal="center"/>
    </xf>
    <xf numFmtId="0" fontId="45" fillId="6" borderId="18" xfId="0" applyFont="1" applyFill="1" applyBorder="1" applyAlignment="1">
      <alignment horizontal="center"/>
    </xf>
    <xf numFmtId="0" fontId="45" fillId="6" borderId="8" xfId="0" applyFont="1" applyFill="1" applyBorder="1" applyAlignment="1">
      <alignment horizontal="center"/>
    </xf>
    <xf numFmtId="0" fontId="45" fillId="6" borderId="4" xfId="0" applyFont="1" applyFill="1" applyBorder="1"/>
    <xf numFmtId="0" fontId="45" fillId="6" borderId="0" xfId="0" applyFont="1" applyFill="1" applyAlignment="1">
      <alignment horizontal="center"/>
    </xf>
  </cellXfs>
  <cellStyles count="2421">
    <cellStyle name="??" xfId="1"/>
    <cellStyle name="?? [0.00]_PRODUCT DETAIL Q1" xfId="2"/>
    <cellStyle name="?? [0]_1202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1" xfId="9"/>
    <cellStyle name="2" xfId="10"/>
    <cellStyle name="20% - Accent1 10" xfId="11"/>
    <cellStyle name="20% - Accent1 100" xfId="12"/>
    <cellStyle name="20% - Accent1 101" xfId="13"/>
    <cellStyle name="20% - Accent1 102" xfId="14"/>
    <cellStyle name="20% - Accent1 103" xfId="15"/>
    <cellStyle name="20% - Accent1 104" xfId="16"/>
    <cellStyle name="20% - Accent1 105" xfId="17"/>
    <cellStyle name="20% - Accent1 106" xfId="18"/>
    <cellStyle name="20% - Accent1 107" xfId="19"/>
    <cellStyle name="20% - Accent1 108" xfId="20"/>
    <cellStyle name="20% - Accent1 109" xfId="21"/>
    <cellStyle name="20% - Accent1 11" xfId="22"/>
    <cellStyle name="20% - Accent1 110" xfId="23"/>
    <cellStyle name="20% - Accent1 111" xfId="24"/>
    <cellStyle name="20% - Accent1 112" xfId="25"/>
    <cellStyle name="20% - Accent1 113" xfId="26"/>
    <cellStyle name="20% - Accent1 114" xfId="27"/>
    <cellStyle name="20% - Accent1 115" xfId="28"/>
    <cellStyle name="20% - Accent1 116" xfId="29"/>
    <cellStyle name="20% - Accent1 117" xfId="30"/>
    <cellStyle name="20% - Accent1 12" xfId="31"/>
    <cellStyle name="20% - Accent1 13" xfId="32"/>
    <cellStyle name="20% - Accent1 14" xfId="33"/>
    <cellStyle name="20% - Accent1 15" xfId="34"/>
    <cellStyle name="20% - Accent1 16" xfId="35"/>
    <cellStyle name="20% - Accent1 17" xfId="36"/>
    <cellStyle name="20% - Accent1 18" xfId="37"/>
    <cellStyle name="20% - Accent1 19" xfId="38"/>
    <cellStyle name="20% - Accent1 2" xfId="39"/>
    <cellStyle name="20% - Accent1 20" xfId="40"/>
    <cellStyle name="20% - Accent1 21" xfId="41"/>
    <cellStyle name="20% - Accent1 22" xfId="42"/>
    <cellStyle name="20% - Accent1 23" xfId="43"/>
    <cellStyle name="20% - Accent1 24" xfId="44"/>
    <cellStyle name="20% - Accent1 25" xfId="45"/>
    <cellStyle name="20% - Accent1 26" xfId="46"/>
    <cellStyle name="20% - Accent1 27" xfId="47"/>
    <cellStyle name="20% - Accent1 28" xfId="48"/>
    <cellStyle name="20% - Accent1 29" xfId="49"/>
    <cellStyle name="20% - Accent1 3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39" xfId="60"/>
    <cellStyle name="20% - Accent1 4" xfId="61"/>
    <cellStyle name="20% - Accent1 40" xfId="62"/>
    <cellStyle name="20% - Accent1 41" xfId="63"/>
    <cellStyle name="20% - Accent1 42" xfId="64"/>
    <cellStyle name="20% - Accent1 43" xfId="65"/>
    <cellStyle name="20% - Accent1 44" xfId="66"/>
    <cellStyle name="20% - Accent1 45" xfId="67"/>
    <cellStyle name="20% - Accent1 46" xfId="68"/>
    <cellStyle name="20% - Accent1 47" xfId="69"/>
    <cellStyle name="20% - Accent1 48" xfId="70"/>
    <cellStyle name="20% - Accent1 49" xfId="71"/>
    <cellStyle name="20% - Accent1 5" xfId="72"/>
    <cellStyle name="20% - Accent1 50" xfId="73"/>
    <cellStyle name="20% - Accent1 51" xfId="74"/>
    <cellStyle name="20% - Accent1 52" xfId="75"/>
    <cellStyle name="20% - Accent1 53" xfId="76"/>
    <cellStyle name="20% - Accent1 54" xfId="77"/>
    <cellStyle name="20% - Accent1 55" xfId="78"/>
    <cellStyle name="20% - Accent1 56" xfId="79"/>
    <cellStyle name="20% - Accent1 57" xfId="80"/>
    <cellStyle name="20% - Accent1 58" xfId="81"/>
    <cellStyle name="20% - Accent1 59" xfId="82"/>
    <cellStyle name="20% - Accent1 6" xfId="83"/>
    <cellStyle name="20% - Accent1 60" xfId="84"/>
    <cellStyle name="20% - Accent1 61" xfId="85"/>
    <cellStyle name="20% - Accent1 62" xfId="86"/>
    <cellStyle name="20% - Accent1 63" xfId="87"/>
    <cellStyle name="20% - Accent1 64" xfId="88"/>
    <cellStyle name="20% - Accent1 65" xfId="89"/>
    <cellStyle name="20% - Accent1 66" xfId="90"/>
    <cellStyle name="20% - Accent1 67" xfId="91"/>
    <cellStyle name="20% - Accent1 68" xfId="92"/>
    <cellStyle name="20% - Accent1 69" xfId="93"/>
    <cellStyle name="20% - Accent1 7" xfId="94"/>
    <cellStyle name="20% - Accent1 70" xfId="95"/>
    <cellStyle name="20% - Accent1 71" xfId="96"/>
    <cellStyle name="20% - Accent1 72" xfId="97"/>
    <cellStyle name="20% - Accent1 73" xfId="98"/>
    <cellStyle name="20% - Accent1 74" xfId="99"/>
    <cellStyle name="20% - Accent1 75" xfId="100"/>
    <cellStyle name="20% - Accent1 76" xfId="101"/>
    <cellStyle name="20% - Accent1 77" xfId="102"/>
    <cellStyle name="20% - Accent1 78" xfId="103"/>
    <cellStyle name="20% - Accent1 79" xfId="104"/>
    <cellStyle name="20% - Accent1 8" xfId="105"/>
    <cellStyle name="20% - Accent1 80" xfId="106"/>
    <cellStyle name="20% - Accent1 81" xfId="107"/>
    <cellStyle name="20% - Accent1 82" xfId="108"/>
    <cellStyle name="20% - Accent1 83" xfId="109"/>
    <cellStyle name="20% - Accent1 84" xfId="110"/>
    <cellStyle name="20% - Accent1 85" xfId="111"/>
    <cellStyle name="20% - Accent1 86" xfId="112"/>
    <cellStyle name="20% - Accent1 87" xfId="113"/>
    <cellStyle name="20% - Accent1 88" xfId="114"/>
    <cellStyle name="20% - Accent1 89" xfId="115"/>
    <cellStyle name="20% - Accent1 9" xfId="116"/>
    <cellStyle name="20% - Accent1 90" xfId="117"/>
    <cellStyle name="20% - Accent1 91" xfId="118"/>
    <cellStyle name="20% - Accent1 92" xfId="119"/>
    <cellStyle name="20% - Accent1 93" xfId="120"/>
    <cellStyle name="20% - Accent1 94" xfId="121"/>
    <cellStyle name="20% - Accent1 95" xfId="122"/>
    <cellStyle name="20% - Accent1 96" xfId="123"/>
    <cellStyle name="20% - Accent1 97" xfId="124"/>
    <cellStyle name="20% - Accent1 98" xfId="125"/>
    <cellStyle name="20% - Accent1 99" xfId="126"/>
    <cellStyle name="20% - Accent2 10" xfId="127"/>
    <cellStyle name="20% - Accent2 100" xfId="128"/>
    <cellStyle name="20% - Accent2 101" xfId="129"/>
    <cellStyle name="20% - Accent2 102" xfId="130"/>
    <cellStyle name="20% - Accent2 103" xfId="131"/>
    <cellStyle name="20% - Accent2 104" xfId="132"/>
    <cellStyle name="20% - Accent2 105" xfId="133"/>
    <cellStyle name="20% - Accent2 106" xfId="134"/>
    <cellStyle name="20% - Accent2 107" xfId="135"/>
    <cellStyle name="20% - Accent2 108" xfId="136"/>
    <cellStyle name="20% - Accent2 109" xfId="137"/>
    <cellStyle name="20% - Accent2 11" xfId="138"/>
    <cellStyle name="20% - Accent2 110" xfId="139"/>
    <cellStyle name="20% - Accent2 111" xfId="140"/>
    <cellStyle name="20% - Accent2 112" xfId="141"/>
    <cellStyle name="20% - Accent2 113" xfId="142"/>
    <cellStyle name="20% - Accent2 114" xfId="143"/>
    <cellStyle name="20% - Accent2 115" xfId="144"/>
    <cellStyle name="20% - Accent2 116" xfId="145"/>
    <cellStyle name="20% - Accent2 117" xfId="146"/>
    <cellStyle name="20% - Accent2 12" xfId="147"/>
    <cellStyle name="20% - Accent2 13" xfId="148"/>
    <cellStyle name="20% - Accent2 14" xfId="149"/>
    <cellStyle name="20% - Accent2 15" xfId="150"/>
    <cellStyle name="20% - Accent2 16" xfId="151"/>
    <cellStyle name="20% - Accent2 17" xfId="152"/>
    <cellStyle name="20% - Accent2 18" xfId="153"/>
    <cellStyle name="20% - Accent2 19" xfId="154"/>
    <cellStyle name="20% - Accent2 2" xfId="155"/>
    <cellStyle name="20% - Accent2 20" xfId="156"/>
    <cellStyle name="20% - Accent2 21" xfId="157"/>
    <cellStyle name="20% - Accent2 22" xfId="158"/>
    <cellStyle name="20% - Accent2 23" xfId="159"/>
    <cellStyle name="20% - Accent2 24" xfId="160"/>
    <cellStyle name="20% - Accent2 25" xfId="161"/>
    <cellStyle name="20% - Accent2 26" xfId="162"/>
    <cellStyle name="20% - Accent2 27" xfId="163"/>
    <cellStyle name="20% - Accent2 28" xfId="164"/>
    <cellStyle name="20% - Accent2 29" xfId="165"/>
    <cellStyle name="20% - Accent2 3" xfId="166"/>
    <cellStyle name="20% - Accent2 30" xfId="167"/>
    <cellStyle name="20% - Accent2 31" xfId="168"/>
    <cellStyle name="20% - Accent2 32" xfId="169"/>
    <cellStyle name="20% - Accent2 33" xfId="170"/>
    <cellStyle name="20% - Accent2 34" xfId="171"/>
    <cellStyle name="20% - Accent2 35" xfId="172"/>
    <cellStyle name="20% - Accent2 36" xfId="173"/>
    <cellStyle name="20% - Accent2 37" xfId="174"/>
    <cellStyle name="20% - Accent2 38" xfId="175"/>
    <cellStyle name="20% - Accent2 39" xfId="176"/>
    <cellStyle name="20% - Accent2 4" xfId="177"/>
    <cellStyle name="20% - Accent2 40" xfId="178"/>
    <cellStyle name="20% - Accent2 41" xfId="179"/>
    <cellStyle name="20% - Accent2 42" xfId="180"/>
    <cellStyle name="20% - Accent2 43" xfId="181"/>
    <cellStyle name="20% - Accent2 44" xfId="182"/>
    <cellStyle name="20% - Accent2 45" xfId="183"/>
    <cellStyle name="20% - Accent2 46" xfId="184"/>
    <cellStyle name="20% - Accent2 47" xfId="185"/>
    <cellStyle name="20% - Accent2 48" xfId="186"/>
    <cellStyle name="20% - Accent2 49" xfId="187"/>
    <cellStyle name="20% - Accent2 5" xfId="188"/>
    <cellStyle name="20% - Accent2 50" xfId="189"/>
    <cellStyle name="20% - Accent2 51" xfId="190"/>
    <cellStyle name="20% - Accent2 52" xfId="191"/>
    <cellStyle name="20% - Accent2 53" xfId="192"/>
    <cellStyle name="20% - Accent2 54" xfId="193"/>
    <cellStyle name="20% - Accent2 55" xfId="194"/>
    <cellStyle name="20% - Accent2 56" xfId="195"/>
    <cellStyle name="20% - Accent2 57" xfId="196"/>
    <cellStyle name="20% - Accent2 58" xfId="197"/>
    <cellStyle name="20% - Accent2 59" xfId="198"/>
    <cellStyle name="20% - Accent2 6" xfId="199"/>
    <cellStyle name="20% - Accent2 60" xfId="200"/>
    <cellStyle name="20% - Accent2 61" xfId="201"/>
    <cellStyle name="20% - Accent2 62" xfId="202"/>
    <cellStyle name="20% - Accent2 63" xfId="203"/>
    <cellStyle name="20% - Accent2 64" xfId="204"/>
    <cellStyle name="20% - Accent2 65" xfId="205"/>
    <cellStyle name="20% - Accent2 66" xfId="206"/>
    <cellStyle name="20% - Accent2 67" xfId="207"/>
    <cellStyle name="20% - Accent2 68" xfId="208"/>
    <cellStyle name="20% - Accent2 69" xfId="209"/>
    <cellStyle name="20% - Accent2 7" xfId="210"/>
    <cellStyle name="20% - Accent2 70" xfId="211"/>
    <cellStyle name="20% - Accent2 71" xfId="212"/>
    <cellStyle name="20% - Accent2 72" xfId="213"/>
    <cellStyle name="20% - Accent2 73" xfId="214"/>
    <cellStyle name="20% - Accent2 74" xfId="215"/>
    <cellStyle name="20% - Accent2 75" xfId="216"/>
    <cellStyle name="20% - Accent2 76" xfId="217"/>
    <cellStyle name="20% - Accent2 77" xfId="218"/>
    <cellStyle name="20% - Accent2 78" xfId="219"/>
    <cellStyle name="20% - Accent2 79" xfId="220"/>
    <cellStyle name="20% - Accent2 8" xfId="221"/>
    <cellStyle name="20% - Accent2 80" xfId="222"/>
    <cellStyle name="20% - Accent2 81" xfId="223"/>
    <cellStyle name="20% - Accent2 82" xfId="224"/>
    <cellStyle name="20% - Accent2 83" xfId="225"/>
    <cellStyle name="20% - Accent2 84" xfId="226"/>
    <cellStyle name="20% - Accent2 85" xfId="227"/>
    <cellStyle name="20% - Accent2 86" xfId="228"/>
    <cellStyle name="20% - Accent2 87" xfId="229"/>
    <cellStyle name="20% - Accent2 88" xfId="230"/>
    <cellStyle name="20% - Accent2 89" xfId="231"/>
    <cellStyle name="20% - Accent2 9" xfId="232"/>
    <cellStyle name="20% - Accent2 90" xfId="233"/>
    <cellStyle name="20% - Accent2 91" xfId="234"/>
    <cellStyle name="20% - Accent2 92" xfId="235"/>
    <cellStyle name="20% - Accent2 93" xfId="236"/>
    <cellStyle name="20% - Accent2 94" xfId="237"/>
    <cellStyle name="20% - Accent2 95" xfId="238"/>
    <cellStyle name="20% - Accent2 96" xfId="239"/>
    <cellStyle name="20% - Accent2 97" xfId="240"/>
    <cellStyle name="20% - Accent2 98" xfId="241"/>
    <cellStyle name="20% - Accent2 99" xfId="242"/>
    <cellStyle name="20% - Accent3 10" xfId="243"/>
    <cellStyle name="20% - Accent3 100" xfId="244"/>
    <cellStyle name="20% - Accent3 101" xfId="245"/>
    <cellStyle name="20% - Accent3 102" xfId="246"/>
    <cellStyle name="20% - Accent3 103" xfId="247"/>
    <cellStyle name="20% - Accent3 104" xfId="248"/>
    <cellStyle name="20% - Accent3 105" xfId="249"/>
    <cellStyle name="20% - Accent3 106" xfId="250"/>
    <cellStyle name="20% - Accent3 107" xfId="251"/>
    <cellStyle name="20% - Accent3 108" xfId="252"/>
    <cellStyle name="20% - Accent3 109" xfId="253"/>
    <cellStyle name="20% - Accent3 11" xfId="254"/>
    <cellStyle name="20% - Accent3 110" xfId="255"/>
    <cellStyle name="20% - Accent3 111" xfId="256"/>
    <cellStyle name="20% - Accent3 112" xfId="257"/>
    <cellStyle name="20% - Accent3 113" xfId="258"/>
    <cellStyle name="20% - Accent3 114" xfId="259"/>
    <cellStyle name="20% - Accent3 115" xfId="260"/>
    <cellStyle name="20% - Accent3 116" xfId="261"/>
    <cellStyle name="20% - Accent3 117" xfId="262"/>
    <cellStyle name="20% - Accent3 12" xfId="263"/>
    <cellStyle name="20% - Accent3 13" xfId="264"/>
    <cellStyle name="20% - Accent3 14" xfId="265"/>
    <cellStyle name="20% - Accent3 15" xfId="266"/>
    <cellStyle name="20% - Accent3 16" xfId="267"/>
    <cellStyle name="20% - Accent3 17" xfId="268"/>
    <cellStyle name="20% - Accent3 18" xfId="269"/>
    <cellStyle name="20% - Accent3 19" xfId="270"/>
    <cellStyle name="20% - Accent3 2" xfId="271"/>
    <cellStyle name="20% - Accent3 20" xfId="272"/>
    <cellStyle name="20% - Accent3 21" xfId="273"/>
    <cellStyle name="20% - Accent3 22" xfId="274"/>
    <cellStyle name="20% - Accent3 23" xfId="275"/>
    <cellStyle name="20% - Accent3 24" xfId="276"/>
    <cellStyle name="20% - Accent3 25" xfId="277"/>
    <cellStyle name="20% - Accent3 26" xfId="278"/>
    <cellStyle name="20% - Accent3 27" xfId="279"/>
    <cellStyle name="20% - Accent3 28" xfId="280"/>
    <cellStyle name="20% - Accent3 29" xfId="281"/>
    <cellStyle name="20% - Accent3 3" xfId="282"/>
    <cellStyle name="20% - Accent3 30" xfId="283"/>
    <cellStyle name="20% - Accent3 31" xfId="284"/>
    <cellStyle name="20% - Accent3 32" xfId="285"/>
    <cellStyle name="20% - Accent3 33" xfId="286"/>
    <cellStyle name="20% - Accent3 34" xfId="287"/>
    <cellStyle name="20% - Accent3 35" xfId="288"/>
    <cellStyle name="20% - Accent3 36" xfId="289"/>
    <cellStyle name="20% - Accent3 37" xfId="290"/>
    <cellStyle name="20% - Accent3 38" xfId="291"/>
    <cellStyle name="20% - Accent3 39" xfId="292"/>
    <cellStyle name="20% - Accent3 4" xfId="293"/>
    <cellStyle name="20% - Accent3 40" xfId="294"/>
    <cellStyle name="20% - Accent3 41" xfId="295"/>
    <cellStyle name="20% - Accent3 42" xfId="296"/>
    <cellStyle name="20% - Accent3 43" xfId="297"/>
    <cellStyle name="20% - Accent3 44" xfId="298"/>
    <cellStyle name="20% - Accent3 45" xfId="299"/>
    <cellStyle name="20% - Accent3 46" xfId="300"/>
    <cellStyle name="20% - Accent3 47" xfId="301"/>
    <cellStyle name="20% - Accent3 48" xfId="302"/>
    <cellStyle name="20% - Accent3 49" xfId="303"/>
    <cellStyle name="20% - Accent3 5" xfId="304"/>
    <cellStyle name="20% - Accent3 50" xfId="305"/>
    <cellStyle name="20% - Accent3 51" xfId="306"/>
    <cellStyle name="20% - Accent3 52" xfId="307"/>
    <cellStyle name="20% - Accent3 53" xfId="308"/>
    <cellStyle name="20% - Accent3 54" xfId="309"/>
    <cellStyle name="20% - Accent3 55" xfId="310"/>
    <cellStyle name="20% - Accent3 56" xfId="311"/>
    <cellStyle name="20% - Accent3 57" xfId="312"/>
    <cellStyle name="20% - Accent3 58" xfId="313"/>
    <cellStyle name="20% - Accent3 59" xfId="314"/>
    <cellStyle name="20% - Accent3 6" xfId="315"/>
    <cellStyle name="20% - Accent3 60" xfId="316"/>
    <cellStyle name="20% - Accent3 61" xfId="317"/>
    <cellStyle name="20% - Accent3 62" xfId="318"/>
    <cellStyle name="20% - Accent3 63" xfId="319"/>
    <cellStyle name="20% - Accent3 64" xfId="320"/>
    <cellStyle name="20% - Accent3 65" xfId="321"/>
    <cellStyle name="20% - Accent3 66" xfId="322"/>
    <cellStyle name="20% - Accent3 67" xfId="323"/>
    <cellStyle name="20% - Accent3 68" xfId="324"/>
    <cellStyle name="20% - Accent3 69" xfId="325"/>
    <cellStyle name="20% - Accent3 7" xfId="326"/>
    <cellStyle name="20% - Accent3 70" xfId="327"/>
    <cellStyle name="20% - Accent3 71" xfId="328"/>
    <cellStyle name="20% - Accent3 72" xfId="329"/>
    <cellStyle name="20% - Accent3 73" xfId="330"/>
    <cellStyle name="20% - Accent3 74" xfId="331"/>
    <cellStyle name="20% - Accent3 75" xfId="332"/>
    <cellStyle name="20% - Accent3 76" xfId="333"/>
    <cellStyle name="20% - Accent3 77" xfId="334"/>
    <cellStyle name="20% - Accent3 78" xfId="335"/>
    <cellStyle name="20% - Accent3 79" xfId="336"/>
    <cellStyle name="20% - Accent3 8" xfId="337"/>
    <cellStyle name="20% - Accent3 80" xfId="338"/>
    <cellStyle name="20% - Accent3 81" xfId="339"/>
    <cellStyle name="20% - Accent3 82" xfId="340"/>
    <cellStyle name="20% - Accent3 83" xfId="341"/>
    <cellStyle name="20% - Accent3 84" xfId="342"/>
    <cellStyle name="20% - Accent3 85" xfId="343"/>
    <cellStyle name="20% - Accent3 86" xfId="344"/>
    <cellStyle name="20% - Accent3 87" xfId="345"/>
    <cellStyle name="20% - Accent3 88" xfId="346"/>
    <cellStyle name="20% - Accent3 89" xfId="347"/>
    <cellStyle name="20% - Accent3 9" xfId="348"/>
    <cellStyle name="20% - Accent3 90" xfId="349"/>
    <cellStyle name="20% - Accent3 91" xfId="350"/>
    <cellStyle name="20% - Accent3 92" xfId="351"/>
    <cellStyle name="20% - Accent3 93" xfId="352"/>
    <cellStyle name="20% - Accent3 94" xfId="353"/>
    <cellStyle name="20% - Accent3 95" xfId="354"/>
    <cellStyle name="20% - Accent3 96" xfId="355"/>
    <cellStyle name="20% - Accent3 97" xfId="356"/>
    <cellStyle name="20% - Accent3 98" xfId="357"/>
    <cellStyle name="20% - Accent3 99" xfId="358"/>
    <cellStyle name="20% - Accent4 10" xfId="359"/>
    <cellStyle name="20% - Accent4 100" xfId="360"/>
    <cellStyle name="20% - Accent4 101" xfId="361"/>
    <cellStyle name="20% - Accent4 102" xfId="362"/>
    <cellStyle name="20% - Accent4 103" xfId="363"/>
    <cellStyle name="20% - Accent4 104" xfId="364"/>
    <cellStyle name="20% - Accent4 105" xfId="365"/>
    <cellStyle name="20% - Accent4 106" xfId="366"/>
    <cellStyle name="20% - Accent4 107" xfId="367"/>
    <cellStyle name="20% - Accent4 108" xfId="368"/>
    <cellStyle name="20% - Accent4 109" xfId="369"/>
    <cellStyle name="20% - Accent4 11" xfId="370"/>
    <cellStyle name="20% - Accent4 110" xfId="371"/>
    <cellStyle name="20% - Accent4 111" xfId="372"/>
    <cellStyle name="20% - Accent4 112" xfId="373"/>
    <cellStyle name="20% - Accent4 113" xfId="374"/>
    <cellStyle name="20% - Accent4 114" xfId="375"/>
    <cellStyle name="20% - Accent4 115" xfId="376"/>
    <cellStyle name="20% - Accent4 116" xfId="377"/>
    <cellStyle name="20% - Accent4 117" xfId="378"/>
    <cellStyle name="20% - Accent4 12" xfId="379"/>
    <cellStyle name="20% - Accent4 13" xfId="380"/>
    <cellStyle name="20% - Accent4 14" xfId="381"/>
    <cellStyle name="20% - Accent4 15" xfId="382"/>
    <cellStyle name="20% - Accent4 16" xfId="383"/>
    <cellStyle name="20% - Accent4 17" xfId="384"/>
    <cellStyle name="20% - Accent4 18" xfId="385"/>
    <cellStyle name="20% - Accent4 19" xfId="386"/>
    <cellStyle name="20% - Accent4 2" xfId="387"/>
    <cellStyle name="20% - Accent4 20" xfId="388"/>
    <cellStyle name="20% - Accent4 21" xfId="389"/>
    <cellStyle name="20% - Accent4 22" xfId="390"/>
    <cellStyle name="20% - Accent4 23" xfId="391"/>
    <cellStyle name="20% - Accent4 24" xfId="392"/>
    <cellStyle name="20% - Accent4 25" xfId="393"/>
    <cellStyle name="20% - Accent4 26" xfId="394"/>
    <cellStyle name="20% - Accent4 27" xfId="395"/>
    <cellStyle name="20% - Accent4 28" xfId="396"/>
    <cellStyle name="20% - Accent4 29" xfId="397"/>
    <cellStyle name="20% - Accent4 3" xfId="398"/>
    <cellStyle name="20% - Accent4 30" xfId="399"/>
    <cellStyle name="20% - Accent4 31" xfId="400"/>
    <cellStyle name="20% - Accent4 32" xfId="401"/>
    <cellStyle name="20% - Accent4 33" xfId="402"/>
    <cellStyle name="20% - Accent4 34" xfId="403"/>
    <cellStyle name="20% - Accent4 35" xfId="404"/>
    <cellStyle name="20% - Accent4 36" xfId="405"/>
    <cellStyle name="20% - Accent4 37" xfId="406"/>
    <cellStyle name="20% - Accent4 38" xfId="407"/>
    <cellStyle name="20% - Accent4 39" xfId="408"/>
    <cellStyle name="20% - Accent4 4" xfId="409"/>
    <cellStyle name="20% - Accent4 40" xfId="410"/>
    <cellStyle name="20% - Accent4 41" xfId="411"/>
    <cellStyle name="20% - Accent4 42" xfId="412"/>
    <cellStyle name="20% - Accent4 43" xfId="413"/>
    <cellStyle name="20% - Accent4 44" xfId="414"/>
    <cellStyle name="20% - Accent4 45" xfId="415"/>
    <cellStyle name="20% - Accent4 46" xfId="416"/>
    <cellStyle name="20% - Accent4 47" xfId="417"/>
    <cellStyle name="20% - Accent4 48" xfId="418"/>
    <cellStyle name="20% - Accent4 49" xfId="419"/>
    <cellStyle name="20% - Accent4 5" xfId="420"/>
    <cellStyle name="20% - Accent4 50" xfId="421"/>
    <cellStyle name="20% - Accent4 51" xfId="422"/>
    <cellStyle name="20% - Accent4 52" xfId="423"/>
    <cellStyle name="20% - Accent4 53" xfId="424"/>
    <cellStyle name="20% - Accent4 54" xfId="425"/>
    <cellStyle name="20% - Accent4 55" xfId="426"/>
    <cellStyle name="20% - Accent4 56" xfId="427"/>
    <cellStyle name="20% - Accent4 57" xfId="428"/>
    <cellStyle name="20% - Accent4 58" xfId="429"/>
    <cellStyle name="20% - Accent4 59" xfId="430"/>
    <cellStyle name="20% - Accent4 6" xfId="431"/>
    <cellStyle name="20% - Accent4 60" xfId="432"/>
    <cellStyle name="20% - Accent4 61" xfId="433"/>
    <cellStyle name="20% - Accent4 62" xfId="434"/>
    <cellStyle name="20% - Accent4 63" xfId="435"/>
    <cellStyle name="20% - Accent4 64" xfId="436"/>
    <cellStyle name="20% - Accent4 65" xfId="437"/>
    <cellStyle name="20% - Accent4 66" xfId="438"/>
    <cellStyle name="20% - Accent4 67" xfId="439"/>
    <cellStyle name="20% - Accent4 68" xfId="440"/>
    <cellStyle name="20% - Accent4 69" xfId="441"/>
    <cellStyle name="20% - Accent4 7" xfId="442"/>
    <cellStyle name="20% - Accent4 70" xfId="443"/>
    <cellStyle name="20% - Accent4 71" xfId="444"/>
    <cellStyle name="20% - Accent4 72" xfId="445"/>
    <cellStyle name="20% - Accent4 73" xfId="446"/>
    <cellStyle name="20% - Accent4 74" xfId="447"/>
    <cellStyle name="20% - Accent4 75" xfId="448"/>
    <cellStyle name="20% - Accent4 76" xfId="449"/>
    <cellStyle name="20% - Accent4 77" xfId="450"/>
    <cellStyle name="20% - Accent4 78" xfId="451"/>
    <cellStyle name="20% - Accent4 79" xfId="452"/>
    <cellStyle name="20% - Accent4 8" xfId="453"/>
    <cellStyle name="20% - Accent4 80" xfId="454"/>
    <cellStyle name="20% - Accent4 81" xfId="455"/>
    <cellStyle name="20% - Accent4 82" xfId="456"/>
    <cellStyle name="20% - Accent4 83" xfId="457"/>
    <cellStyle name="20% - Accent4 84" xfId="458"/>
    <cellStyle name="20% - Accent4 85" xfId="459"/>
    <cellStyle name="20% - Accent4 86" xfId="460"/>
    <cellStyle name="20% - Accent4 87" xfId="461"/>
    <cellStyle name="20% - Accent4 88" xfId="462"/>
    <cellStyle name="20% - Accent4 89" xfId="463"/>
    <cellStyle name="20% - Accent4 9" xfId="464"/>
    <cellStyle name="20% - Accent4 90" xfId="465"/>
    <cellStyle name="20% - Accent4 91" xfId="466"/>
    <cellStyle name="20% - Accent4 92" xfId="467"/>
    <cellStyle name="20% - Accent4 93" xfId="468"/>
    <cellStyle name="20% - Accent4 94" xfId="469"/>
    <cellStyle name="20% - Accent4 95" xfId="470"/>
    <cellStyle name="20% - Accent4 96" xfId="471"/>
    <cellStyle name="20% - Accent4 97" xfId="472"/>
    <cellStyle name="20% - Accent4 98" xfId="473"/>
    <cellStyle name="20% - Accent4 99" xfId="474"/>
    <cellStyle name="20% - Accent5" xfId="475" builtinId="46" customBuiltin="1"/>
    <cellStyle name="20% - Accent5 10" xfId="476"/>
    <cellStyle name="20% - Accent5 11" xfId="477"/>
    <cellStyle name="20% - Accent5 12" xfId="478"/>
    <cellStyle name="20% - Accent5 13" xfId="479"/>
    <cellStyle name="20% - Accent5 14" xfId="480"/>
    <cellStyle name="20% - Accent5 15" xfId="481"/>
    <cellStyle name="20% - Accent5 16" xfId="482"/>
    <cellStyle name="20% - Accent5 17" xfId="483"/>
    <cellStyle name="20% - Accent5 18" xfId="484"/>
    <cellStyle name="20% - Accent5 19" xfId="485"/>
    <cellStyle name="20% - Accent5 2" xfId="486"/>
    <cellStyle name="20% - Accent5 20" xfId="487"/>
    <cellStyle name="20% - Accent5 21" xfId="488"/>
    <cellStyle name="20% - Accent5 22" xfId="489"/>
    <cellStyle name="20% - Accent5 23" xfId="490"/>
    <cellStyle name="20% - Accent5 24" xfId="491"/>
    <cellStyle name="20% - Accent5 25" xfId="492"/>
    <cellStyle name="20% - Accent5 26" xfId="493"/>
    <cellStyle name="20% - Accent5 27" xfId="494"/>
    <cellStyle name="20% - Accent5 28" xfId="495"/>
    <cellStyle name="20% - Accent5 29" xfId="496"/>
    <cellStyle name="20% - Accent5 3" xfId="497"/>
    <cellStyle name="20% - Accent5 30" xfId="498"/>
    <cellStyle name="20% - Accent5 31" xfId="499"/>
    <cellStyle name="20% - Accent5 32" xfId="500"/>
    <cellStyle name="20% - Accent5 4" xfId="501"/>
    <cellStyle name="20% - Accent5 5" xfId="502"/>
    <cellStyle name="20% - Accent5 6" xfId="503"/>
    <cellStyle name="20% - Accent5 7" xfId="504"/>
    <cellStyle name="20% - Accent5 8" xfId="505"/>
    <cellStyle name="20% - Accent5 9" xfId="506"/>
    <cellStyle name="20% - Accent6" xfId="507" builtinId="50" customBuiltin="1"/>
    <cellStyle name="20% - Accent6 10" xfId="508"/>
    <cellStyle name="20% - Accent6 11" xfId="509"/>
    <cellStyle name="20% - Accent6 12" xfId="510"/>
    <cellStyle name="20% - Accent6 13" xfId="511"/>
    <cellStyle name="20% - Accent6 14" xfId="512"/>
    <cellStyle name="20% - Accent6 15" xfId="513"/>
    <cellStyle name="20% - Accent6 16" xfId="514"/>
    <cellStyle name="20% - Accent6 17" xfId="515"/>
    <cellStyle name="20% - Accent6 18" xfId="516"/>
    <cellStyle name="20% - Accent6 19" xfId="517"/>
    <cellStyle name="20% - Accent6 2" xfId="518"/>
    <cellStyle name="20% - Accent6 20" xfId="519"/>
    <cellStyle name="20% - Accent6 21" xfId="520"/>
    <cellStyle name="20% - Accent6 22" xfId="521"/>
    <cellStyle name="20% - Accent6 23" xfId="522"/>
    <cellStyle name="20% - Accent6 24" xfId="523"/>
    <cellStyle name="20% - Accent6 25" xfId="524"/>
    <cellStyle name="20% - Accent6 26" xfId="525"/>
    <cellStyle name="20% - Accent6 27" xfId="526"/>
    <cellStyle name="20% - Accent6 28" xfId="527"/>
    <cellStyle name="20% - Accent6 29" xfId="528"/>
    <cellStyle name="20% - Accent6 3" xfId="529"/>
    <cellStyle name="20% - Accent6 30" xfId="530"/>
    <cellStyle name="20% - Accent6 31" xfId="531"/>
    <cellStyle name="20% - Accent6 32" xfId="532"/>
    <cellStyle name="20% - Accent6 4" xfId="533"/>
    <cellStyle name="20% - Accent6 5" xfId="534"/>
    <cellStyle name="20% - Accent6 6" xfId="535"/>
    <cellStyle name="20% - Accent6 7" xfId="536"/>
    <cellStyle name="20% - Accent6 8" xfId="537"/>
    <cellStyle name="20% - Accent6 9" xfId="538"/>
    <cellStyle name="3" xfId="539"/>
    <cellStyle name="4" xfId="540"/>
    <cellStyle name="40% - Accent1" xfId="541" builtinId="31" customBuiltin="1"/>
    <cellStyle name="40% - Accent1 10" xfId="542"/>
    <cellStyle name="40% - Accent1 11" xfId="543"/>
    <cellStyle name="40% - Accent1 12" xfId="544"/>
    <cellStyle name="40% - Accent1 13" xfId="545"/>
    <cellStyle name="40% - Accent1 14" xfId="546"/>
    <cellStyle name="40% - Accent1 15" xfId="547"/>
    <cellStyle name="40% - Accent1 16" xfId="548"/>
    <cellStyle name="40% - Accent1 17" xfId="549"/>
    <cellStyle name="40% - Accent1 18" xfId="550"/>
    <cellStyle name="40% - Accent1 19" xfId="551"/>
    <cellStyle name="40% - Accent1 2" xfId="552"/>
    <cellStyle name="40% - Accent1 20" xfId="553"/>
    <cellStyle name="40% - Accent1 21" xfId="554"/>
    <cellStyle name="40% - Accent1 22" xfId="555"/>
    <cellStyle name="40% - Accent1 23" xfId="556"/>
    <cellStyle name="40% - Accent1 24" xfId="557"/>
    <cellStyle name="40% - Accent1 25" xfId="558"/>
    <cellStyle name="40% - Accent1 26" xfId="559"/>
    <cellStyle name="40% - Accent1 27" xfId="560"/>
    <cellStyle name="40% - Accent1 28" xfId="561"/>
    <cellStyle name="40% - Accent1 29" xfId="562"/>
    <cellStyle name="40% - Accent1 3" xfId="563"/>
    <cellStyle name="40% - Accent1 30" xfId="564"/>
    <cellStyle name="40% - Accent1 31" xfId="565"/>
    <cellStyle name="40% - Accent1 32" xfId="566"/>
    <cellStyle name="40% - Accent1 4" xfId="567"/>
    <cellStyle name="40% - Accent1 5" xfId="568"/>
    <cellStyle name="40% - Accent1 6" xfId="569"/>
    <cellStyle name="40% - Accent1 7" xfId="570"/>
    <cellStyle name="40% - Accent1 8" xfId="571"/>
    <cellStyle name="40% - Accent1 9" xfId="572"/>
    <cellStyle name="40% - Accent2" xfId="573" builtinId="35" customBuiltin="1"/>
    <cellStyle name="40% - Accent2 10" xfId="574"/>
    <cellStyle name="40% - Accent2 11" xfId="575"/>
    <cellStyle name="40% - Accent2 12" xfId="576"/>
    <cellStyle name="40% - Accent2 13" xfId="577"/>
    <cellStyle name="40% - Accent2 14" xfId="578"/>
    <cellStyle name="40% - Accent2 15" xfId="579"/>
    <cellStyle name="40% - Accent2 16" xfId="580"/>
    <cellStyle name="40% - Accent2 17" xfId="581"/>
    <cellStyle name="40% - Accent2 18" xfId="582"/>
    <cellStyle name="40% - Accent2 19" xfId="583"/>
    <cellStyle name="40% - Accent2 2" xfId="584"/>
    <cellStyle name="40% - Accent2 20" xfId="585"/>
    <cellStyle name="40% - Accent2 21" xfId="586"/>
    <cellStyle name="40% - Accent2 22" xfId="587"/>
    <cellStyle name="40% - Accent2 23" xfId="588"/>
    <cellStyle name="40% - Accent2 24" xfId="589"/>
    <cellStyle name="40% - Accent2 25" xfId="590"/>
    <cellStyle name="40% - Accent2 26" xfId="591"/>
    <cellStyle name="40% - Accent2 27" xfId="592"/>
    <cellStyle name="40% - Accent2 28" xfId="593"/>
    <cellStyle name="40% - Accent2 29" xfId="594"/>
    <cellStyle name="40% - Accent2 3" xfId="595"/>
    <cellStyle name="40% - Accent2 30" xfId="596"/>
    <cellStyle name="40% - Accent2 31" xfId="597"/>
    <cellStyle name="40% - Accent2 32" xfId="598"/>
    <cellStyle name="40% - Accent2 4" xfId="599"/>
    <cellStyle name="40% - Accent2 5" xfId="600"/>
    <cellStyle name="40% - Accent2 6" xfId="601"/>
    <cellStyle name="40% - Accent2 7" xfId="602"/>
    <cellStyle name="40% - Accent2 8" xfId="603"/>
    <cellStyle name="40% - Accent2 9" xfId="604"/>
    <cellStyle name="40% - Accent3 10" xfId="605"/>
    <cellStyle name="40% - Accent3 100" xfId="606"/>
    <cellStyle name="40% - Accent3 101" xfId="607"/>
    <cellStyle name="40% - Accent3 102" xfId="608"/>
    <cellStyle name="40% - Accent3 103" xfId="609"/>
    <cellStyle name="40% - Accent3 104" xfId="610"/>
    <cellStyle name="40% - Accent3 105" xfId="611"/>
    <cellStyle name="40% - Accent3 106" xfId="612"/>
    <cellStyle name="40% - Accent3 107" xfId="613"/>
    <cellStyle name="40% - Accent3 108" xfId="614"/>
    <cellStyle name="40% - Accent3 109" xfId="615"/>
    <cellStyle name="40% - Accent3 11" xfId="616"/>
    <cellStyle name="40% - Accent3 110" xfId="617"/>
    <cellStyle name="40% - Accent3 111" xfId="618"/>
    <cellStyle name="40% - Accent3 112" xfId="619"/>
    <cellStyle name="40% - Accent3 113" xfId="620"/>
    <cellStyle name="40% - Accent3 114" xfId="621"/>
    <cellStyle name="40% - Accent3 115" xfId="622"/>
    <cellStyle name="40% - Accent3 116" xfId="623"/>
    <cellStyle name="40% - Accent3 117" xfId="624"/>
    <cellStyle name="40% - Accent3 12" xfId="625"/>
    <cellStyle name="40% - Accent3 13" xfId="626"/>
    <cellStyle name="40% - Accent3 14" xfId="627"/>
    <cellStyle name="40% - Accent3 15" xfId="628"/>
    <cellStyle name="40% - Accent3 16" xfId="629"/>
    <cellStyle name="40% - Accent3 17" xfId="630"/>
    <cellStyle name="40% - Accent3 18" xfId="631"/>
    <cellStyle name="40% - Accent3 19" xfId="632"/>
    <cellStyle name="40% - Accent3 2" xfId="633"/>
    <cellStyle name="40% - Accent3 20" xfId="634"/>
    <cellStyle name="40% - Accent3 21" xfId="635"/>
    <cellStyle name="40% - Accent3 22" xfId="636"/>
    <cellStyle name="40% - Accent3 23" xfId="637"/>
    <cellStyle name="40% - Accent3 24" xfId="638"/>
    <cellStyle name="40% - Accent3 25" xfId="639"/>
    <cellStyle name="40% - Accent3 26" xfId="640"/>
    <cellStyle name="40% - Accent3 27" xfId="641"/>
    <cellStyle name="40% - Accent3 28" xfId="642"/>
    <cellStyle name="40% - Accent3 29" xfId="643"/>
    <cellStyle name="40% - Accent3 3" xfId="644"/>
    <cellStyle name="40% - Accent3 30" xfId="645"/>
    <cellStyle name="40% - Accent3 31" xfId="646"/>
    <cellStyle name="40% - Accent3 32" xfId="647"/>
    <cellStyle name="40% - Accent3 33" xfId="648"/>
    <cellStyle name="40% - Accent3 34" xfId="649"/>
    <cellStyle name="40% - Accent3 35" xfId="650"/>
    <cellStyle name="40% - Accent3 36" xfId="651"/>
    <cellStyle name="40% - Accent3 37" xfId="652"/>
    <cellStyle name="40% - Accent3 38" xfId="653"/>
    <cellStyle name="40% - Accent3 39" xfId="654"/>
    <cellStyle name="40% - Accent3 4" xfId="655"/>
    <cellStyle name="40% - Accent3 40" xfId="656"/>
    <cellStyle name="40% - Accent3 41" xfId="657"/>
    <cellStyle name="40% - Accent3 42" xfId="658"/>
    <cellStyle name="40% - Accent3 43" xfId="659"/>
    <cellStyle name="40% - Accent3 44" xfId="660"/>
    <cellStyle name="40% - Accent3 45" xfId="661"/>
    <cellStyle name="40% - Accent3 46" xfId="662"/>
    <cellStyle name="40% - Accent3 47" xfId="663"/>
    <cellStyle name="40% - Accent3 48" xfId="664"/>
    <cellStyle name="40% - Accent3 49" xfId="665"/>
    <cellStyle name="40% - Accent3 5" xfId="666"/>
    <cellStyle name="40% - Accent3 50" xfId="667"/>
    <cellStyle name="40% - Accent3 51" xfId="668"/>
    <cellStyle name="40% - Accent3 52" xfId="669"/>
    <cellStyle name="40% - Accent3 53" xfId="670"/>
    <cellStyle name="40% - Accent3 54" xfId="671"/>
    <cellStyle name="40% - Accent3 55" xfId="672"/>
    <cellStyle name="40% - Accent3 56" xfId="673"/>
    <cellStyle name="40% - Accent3 57" xfId="674"/>
    <cellStyle name="40% - Accent3 58" xfId="675"/>
    <cellStyle name="40% - Accent3 59" xfId="676"/>
    <cellStyle name="40% - Accent3 6" xfId="677"/>
    <cellStyle name="40% - Accent3 60" xfId="678"/>
    <cellStyle name="40% - Accent3 61" xfId="679"/>
    <cellStyle name="40% - Accent3 62" xfId="680"/>
    <cellStyle name="40% - Accent3 63" xfId="681"/>
    <cellStyle name="40% - Accent3 64" xfId="682"/>
    <cellStyle name="40% - Accent3 65" xfId="683"/>
    <cellStyle name="40% - Accent3 66" xfId="684"/>
    <cellStyle name="40% - Accent3 67" xfId="685"/>
    <cellStyle name="40% - Accent3 68" xfId="686"/>
    <cellStyle name="40% - Accent3 69" xfId="687"/>
    <cellStyle name="40% - Accent3 7" xfId="688"/>
    <cellStyle name="40% - Accent3 70" xfId="689"/>
    <cellStyle name="40% - Accent3 71" xfId="690"/>
    <cellStyle name="40% - Accent3 72" xfId="691"/>
    <cellStyle name="40% - Accent3 73" xfId="692"/>
    <cellStyle name="40% - Accent3 74" xfId="693"/>
    <cellStyle name="40% - Accent3 75" xfId="694"/>
    <cellStyle name="40% - Accent3 76" xfId="695"/>
    <cellStyle name="40% - Accent3 77" xfId="696"/>
    <cellStyle name="40% - Accent3 78" xfId="697"/>
    <cellStyle name="40% - Accent3 79" xfId="698"/>
    <cellStyle name="40% - Accent3 8" xfId="699"/>
    <cellStyle name="40% - Accent3 80" xfId="700"/>
    <cellStyle name="40% - Accent3 81" xfId="701"/>
    <cellStyle name="40% - Accent3 82" xfId="702"/>
    <cellStyle name="40% - Accent3 83" xfId="703"/>
    <cellStyle name="40% - Accent3 84" xfId="704"/>
    <cellStyle name="40% - Accent3 85" xfId="705"/>
    <cellStyle name="40% - Accent3 86" xfId="706"/>
    <cellStyle name="40% - Accent3 87" xfId="707"/>
    <cellStyle name="40% - Accent3 88" xfId="708"/>
    <cellStyle name="40% - Accent3 89" xfId="709"/>
    <cellStyle name="40% - Accent3 9" xfId="710"/>
    <cellStyle name="40% - Accent3 90" xfId="711"/>
    <cellStyle name="40% - Accent3 91" xfId="712"/>
    <cellStyle name="40% - Accent3 92" xfId="713"/>
    <cellStyle name="40% - Accent3 93" xfId="714"/>
    <cellStyle name="40% - Accent3 94" xfId="715"/>
    <cellStyle name="40% - Accent3 95" xfId="716"/>
    <cellStyle name="40% - Accent3 96" xfId="717"/>
    <cellStyle name="40% - Accent3 97" xfId="718"/>
    <cellStyle name="40% - Accent3 98" xfId="719"/>
    <cellStyle name="40% - Accent3 99" xfId="720"/>
    <cellStyle name="40% - Accent4" xfId="721" builtinId="43" customBuiltin="1"/>
    <cellStyle name="40% - Accent4 10" xfId="722"/>
    <cellStyle name="40% - Accent4 11" xfId="723"/>
    <cellStyle name="40% - Accent4 12" xfId="724"/>
    <cellStyle name="40% - Accent4 13" xfId="725"/>
    <cellStyle name="40% - Accent4 14" xfId="726"/>
    <cellStyle name="40% - Accent4 15" xfId="727"/>
    <cellStyle name="40% - Accent4 16" xfId="728"/>
    <cellStyle name="40% - Accent4 17" xfId="729"/>
    <cellStyle name="40% - Accent4 18" xfId="730"/>
    <cellStyle name="40% - Accent4 19" xfId="731"/>
    <cellStyle name="40% - Accent4 2" xfId="732"/>
    <cellStyle name="40% - Accent4 20" xfId="733"/>
    <cellStyle name="40% - Accent4 21" xfId="734"/>
    <cellStyle name="40% - Accent4 22" xfId="735"/>
    <cellStyle name="40% - Accent4 23" xfId="736"/>
    <cellStyle name="40% - Accent4 24" xfId="737"/>
    <cellStyle name="40% - Accent4 25" xfId="738"/>
    <cellStyle name="40% - Accent4 26" xfId="739"/>
    <cellStyle name="40% - Accent4 27" xfId="740"/>
    <cellStyle name="40% - Accent4 28" xfId="741"/>
    <cellStyle name="40% - Accent4 29" xfId="742"/>
    <cellStyle name="40% - Accent4 3" xfId="743"/>
    <cellStyle name="40% - Accent4 30" xfId="744"/>
    <cellStyle name="40% - Accent4 31" xfId="745"/>
    <cellStyle name="40% - Accent4 32" xfId="746"/>
    <cellStyle name="40% - Accent4 4" xfId="747"/>
    <cellStyle name="40% - Accent4 5" xfId="748"/>
    <cellStyle name="40% - Accent4 6" xfId="749"/>
    <cellStyle name="40% - Accent4 7" xfId="750"/>
    <cellStyle name="40% - Accent4 8" xfId="751"/>
    <cellStyle name="40% - Accent4 9" xfId="752"/>
    <cellStyle name="40% - Accent5" xfId="753" builtinId="47" customBuiltin="1"/>
    <cellStyle name="40% - Accent5 10" xfId="754"/>
    <cellStyle name="40% - Accent5 11" xfId="755"/>
    <cellStyle name="40% - Accent5 12" xfId="756"/>
    <cellStyle name="40% - Accent5 13" xfId="757"/>
    <cellStyle name="40% - Accent5 14" xfId="758"/>
    <cellStyle name="40% - Accent5 15" xfId="759"/>
    <cellStyle name="40% - Accent5 16" xfId="760"/>
    <cellStyle name="40% - Accent5 17" xfId="761"/>
    <cellStyle name="40% - Accent5 18" xfId="762"/>
    <cellStyle name="40% - Accent5 19" xfId="763"/>
    <cellStyle name="40% - Accent5 2" xfId="764"/>
    <cellStyle name="40% - Accent5 20" xfId="765"/>
    <cellStyle name="40% - Accent5 21" xfId="766"/>
    <cellStyle name="40% - Accent5 22" xfId="767"/>
    <cellStyle name="40% - Accent5 23" xfId="768"/>
    <cellStyle name="40% - Accent5 24" xfId="769"/>
    <cellStyle name="40% - Accent5 25" xfId="770"/>
    <cellStyle name="40% - Accent5 26" xfId="771"/>
    <cellStyle name="40% - Accent5 27" xfId="772"/>
    <cellStyle name="40% - Accent5 28" xfId="773"/>
    <cellStyle name="40% - Accent5 29" xfId="774"/>
    <cellStyle name="40% - Accent5 3" xfId="775"/>
    <cellStyle name="40% - Accent5 30" xfId="776"/>
    <cellStyle name="40% - Accent5 31" xfId="777"/>
    <cellStyle name="40% - Accent5 32" xfId="778"/>
    <cellStyle name="40% - Accent5 4" xfId="779"/>
    <cellStyle name="40% - Accent5 5" xfId="780"/>
    <cellStyle name="40% - Accent5 6" xfId="781"/>
    <cellStyle name="40% - Accent5 7" xfId="782"/>
    <cellStyle name="40% - Accent5 8" xfId="783"/>
    <cellStyle name="40% - Accent5 9" xfId="784"/>
    <cellStyle name="40% - Accent6" xfId="785" builtinId="51" customBuiltin="1"/>
    <cellStyle name="40% - Accent6 10" xfId="786"/>
    <cellStyle name="40% - Accent6 11" xfId="787"/>
    <cellStyle name="40% - Accent6 12" xfId="788"/>
    <cellStyle name="40% - Accent6 13" xfId="789"/>
    <cellStyle name="40% - Accent6 14" xfId="790"/>
    <cellStyle name="40% - Accent6 15" xfId="791"/>
    <cellStyle name="40% - Accent6 16" xfId="792"/>
    <cellStyle name="40% - Accent6 17" xfId="793"/>
    <cellStyle name="40% - Accent6 18" xfId="794"/>
    <cellStyle name="40% - Accent6 19" xfId="795"/>
    <cellStyle name="40% - Accent6 2" xfId="796"/>
    <cellStyle name="40% - Accent6 20" xfId="797"/>
    <cellStyle name="40% - Accent6 21" xfId="798"/>
    <cellStyle name="40% - Accent6 22" xfId="799"/>
    <cellStyle name="40% - Accent6 23" xfId="800"/>
    <cellStyle name="40% - Accent6 24" xfId="801"/>
    <cellStyle name="40% - Accent6 25" xfId="802"/>
    <cellStyle name="40% - Accent6 26" xfId="803"/>
    <cellStyle name="40% - Accent6 27" xfId="804"/>
    <cellStyle name="40% - Accent6 28" xfId="805"/>
    <cellStyle name="40% - Accent6 29" xfId="806"/>
    <cellStyle name="40% - Accent6 3" xfId="807"/>
    <cellStyle name="40% - Accent6 30" xfId="808"/>
    <cellStyle name="40% - Accent6 31" xfId="809"/>
    <cellStyle name="40% - Accent6 32" xfId="810"/>
    <cellStyle name="40% - Accent6 4" xfId="811"/>
    <cellStyle name="40% - Accent6 5" xfId="812"/>
    <cellStyle name="40% - Accent6 6" xfId="813"/>
    <cellStyle name="40% - Accent6 7" xfId="814"/>
    <cellStyle name="40% - Accent6 8" xfId="815"/>
    <cellStyle name="40% - Accent6 9" xfId="816"/>
    <cellStyle name="52" xfId="817"/>
    <cellStyle name="60% - Accent1" xfId="818" builtinId="32" customBuiltin="1"/>
    <cellStyle name="60% - Accent1 10" xfId="819"/>
    <cellStyle name="60% - Accent1 11" xfId="820"/>
    <cellStyle name="60% - Accent1 12" xfId="821"/>
    <cellStyle name="60% - Accent1 13" xfId="822"/>
    <cellStyle name="60% - Accent1 14" xfId="823"/>
    <cellStyle name="60% - Accent1 15" xfId="824"/>
    <cellStyle name="60% - Accent1 16" xfId="825"/>
    <cellStyle name="60% - Accent1 17" xfId="826"/>
    <cellStyle name="60% - Accent1 18" xfId="827"/>
    <cellStyle name="60% - Accent1 19" xfId="828"/>
    <cellStyle name="60% - Accent1 2" xfId="829"/>
    <cellStyle name="60% - Accent1 20" xfId="830"/>
    <cellStyle name="60% - Accent1 21" xfId="831"/>
    <cellStyle name="60% - Accent1 22" xfId="832"/>
    <cellStyle name="60% - Accent1 23" xfId="833"/>
    <cellStyle name="60% - Accent1 24" xfId="834"/>
    <cellStyle name="60% - Accent1 25" xfId="835"/>
    <cellStyle name="60% - Accent1 26" xfId="836"/>
    <cellStyle name="60% - Accent1 27" xfId="837"/>
    <cellStyle name="60% - Accent1 28" xfId="838"/>
    <cellStyle name="60% - Accent1 29" xfId="839"/>
    <cellStyle name="60% - Accent1 3" xfId="840"/>
    <cellStyle name="60% - Accent1 30" xfId="841"/>
    <cellStyle name="60% - Accent1 31" xfId="842"/>
    <cellStyle name="60% - Accent1 32" xfId="843"/>
    <cellStyle name="60% - Accent1 4" xfId="844"/>
    <cellStyle name="60% - Accent1 5" xfId="845"/>
    <cellStyle name="60% - Accent1 6" xfId="846"/>
    <cellStyle name="60% - Accent1 7" xfId="847"/>
    <cellStyle name="60% - Accent1 8" xfId="848"/>
    <cellStyle name="60% - Accent1 9" xfId="849"/>
    <cellStyle name="60% - Accent2" xfId="850" builtinId="36" customBuiltin="1"/>
    <cellStyle name="60% - Accent2 10" xfId="851"/>
    <cellStyle name="60% - Accent2 11" xfId="852"/>
    <cellStyle name="60% - Accent2 12" xfId="853"/>
    <cellStyle name="60% - Accent2 13" xfId="854"/>
    <cellStyle name="60% - Accent2 14" xfId="855"/>
    <cellStyle name="60% - Accent2 15" xfId="856"/>
    <cellStyle name="60% - Accent2 16" xfId="857"/>
    <cellStyle name="60% - Accent2 17" xfId="858"/>
    <cellStyle name="60% - Accent2 18" xfId="859"/>
    <cellStyle name="60% - Accent2 19" xfId="860"/>
    <cellStyle name="60% - Accent2 2" xfId="861"/>
    <cellStyle name="60% - Accent2 20" xfId="862"/>
    <cellStyle name="60% - Accent2 21" xfId="863"/>
    <cellStyle name="60% - Accent2 22" xfId="864"/>
    <cellStyle name="60% - Accent2 23" xfId="865"/>
    <cellStyle name="60% - Accent2 24" xfId="866"/>
    <cellStyle name="60% - Accent2 25" xfId="867"/>
    <cellStyle name="60% - Accent2 26" xfId="868"/>
    <cellStyle name="60% - Accent2 27" xfId="869"/>
    <cellStyle name="60% - Accent2 28" xfId="870"/>
    <cellStyle name="60% - Accent2 29" xfId="871"/>
    <cellStyle name="60% - Accent2 3" xfId="872"/>
    <cellStyle name="60% - Accent2 30" xfId="873"/>
    <cellStyle name="60% - Accent2 31" xfId="874"/>
    <cellStyle name="60% - Accent2 32" xfId="875"/>
    <cellStyle name="60% - Accent2 4" xfId="876"/>
    <cellStyle name="60% - Accent2 5" xfId="877"/>
    <cellStyle name="60% - Accent2 6" xfId="878"/>
    <cellStyle name="60% - Accent2 7" xfId="879"/>
    <cellStyle name="60% - Accent2 8" xfId="880"/>
    <cellStyle name="60% - Accent2 9" xfId="881"/>
    <cellStyle name="60% - Accent3 10" xfId="882"/>
    <cellStyle name="60% - Accent3 100" xfId="883"/>
    <cellStyle name="60% - Accent3 101" xfId="884"/>
    <cellStyle name="60% - Accent3 102" xfId="885"/>
    <cellStyle name="60% - Accent3 103" xfId="886"/>
    <cellStyle name="60% - Accent3 104" xfId="887"/>
    <cellStyle name="60% - Accent3 105" xfId="888"/>
    <cellStyle name="60% - Accent3 106" xfId="889"/>
    <cellStyle name="60% - Accent3 107" xfId="890"/>
    <cellStyle name="60% - Accent3 108" xfId="891"/>
    <cellStyle name="60% - Accent3 109" xfId="892"/>
    <cellStyle name="60% - Accent3 11" xfId="893"/>
    <cellStyle name="60% - Accent3 110" xfId="894"/>
    <cellStyle name="60% - Accent3 111" xfId="895"/>
    <cellStyle name="60% - Accent3 112" xfId="896"/>
    <cellStyle name="60% - Accent3 113" xfId="897"/>
    <cellStyle name="60% - Accent3 114" xfId="898"/>
    <cellStyle name="60% - Accent3 115" xfId="899"/>
    <cellStyle name="60% - Accent3 116" xfId="900"/>
    <cellStyle name="60% - Accent3 117" xfId="901"/>
    <cellStyle name="60% - Accent3 12" xfId="902"/>
    <cellStyle name="60% - Accent3 13" xfId="903"/>
    <cellStyle name="60% - Accent3 14" xfId="904"/>
    <cellStyle name="60% - Accent3 15" xfId="905"/>
    <cellStyle name="60% - Accent3 16" xfId="906"/>
    <cellStyle name="60% - Accent3 17" xfId="907"/>
    <cellStyle name="60% - Accent3 18" xfId="908"/>
    <cellStyle name="60% - Accent3 19" xfId="909"/>
    <cellStyle name="60% - Accent3 2" xfId="910"/>
    <cellStyle name="60% - Accent3 20" xfId="911"/>
    <cellStyle name="60% - Accent3 21" xfId="912"/>
    <cellStyle name="60% - Accent3 22" xfId="913"/>
    <cellStyle name="60% - Accent3 23" xfId="914"/>
    <cellStyle name="60% - Accent3 24" xfId="915"/>
    <cellStyle name="60% - Accent3 25" xfId="916"/>
    <cellStyle name="60% - Accent3 26" xfId="917"/>
    <cellStyle name="60% - Accent3 27" xfId="918"/>
    <cellStyle name="60% - Accent3 28" xfId="919"/>
    <cellStyle name="60% - Accent3 29" xfId="920"/>
    <cellStyle name="60% - Accent3 3" xfId="921"/>
    <cellStyle name="60% - Accent3 30" xfId="922"/>
    <cellStyle name="60% - Accent3 31" xfId="923"/>
    <cellStyle name="60% - Accent3 32" xfId="924"/>
    <cellStyle name="60% - Accent3 33" xfId="925"/>
    <cellStyle name="60% - Accent3 34" xfId="926"/>
    <cellStyle name="60% - Accent3 35" xfId="927"/>
    <cellStyle name="60% - Accent3 36" xfId="928"/>
    <cellStyle name="60% - Accent3 37" xfId="929"/>
    <cellStyle name="60% - Accent3 38" xfId="930"/>
    <cellStyle name="60% - Accent3 39" xfId="931"/>
    <cellStyle name="60% - Accent3 4" xfId="932"/>
    <cellStyle name="60% - Accent3 40" xfId="933"/>
    <cellStyle name="60% - Accent3 41" xfId="934"/>
    <cellStyle name="60% - Accent3 42" xfId="935"/>
    <cellStyle name="60% - Accent3 43" xfId="936"/>
    <cellStyle name="60% - Accent3 44" xfId="937"/>
    <cellStyle name="60% - Accent3 45" xfId="938"/>
    <cellStyle name="60% - Accent3 46" xfId="939"/>
    <cellStyle name="60% - Accent3 47" xfId="940"/>
    <cellStyle name="60% - Accent3 48" xfId="941"/>
    <cellStyle name="60% - Accent3 49" xfId="942"/>
    <cellStyle name="60% - Accent3 5" xfId="943"/>
    <cellStyle name="60% - Accent3 50" xfId="944"/>
    <cellStyle name="60% - Accent3 51" xfId="945"/>
    <cellStyle name="60% - Accent3 52" xfId="946"/>
    <cellStyle name="60% - Accent3 53" xfId="947"/>
    <cellStyle name="60% - Accent3 54" xfId="948"/>
    <cellStyle name="60% - Accent3 55" xfId="949"/>
    <cellStyle name="60% - Accent3 56" xfId="950"/>
    <cellStyle name="60% - Accent3 57" xfId="951"/>
    <cellStyle name="60% - Accent3 58" xfId="952"/>
    <cellStyle name="60% - Accent3 59" xfId="953"/>
    <cellStyle name="60% - Accent3 6" xfId="954"/>
    <cellStyle name="60% - Accent3 60" xfId="955"/>
    <cellStyle name="60% - Accent3 61" xfId="956"/>
    <cellStyle name="60% - Accent3 62" xfId="957"/>
    <cellStyle name="60% - Accent3 63" xfId="958"/>
    <cellStyle name="60% - Accent3 64" xfId="959"/>
    <cellStyle name="60% - Accent3 65" xfId="960"/>
    <cellStyle name="60% - Accent3 66" xfId="961"/>
    <cellStyle name="60% - Accent3 67" xfId="962"/>
    <cellStyle name="60% - Accent3 68" xfId="963"/>
    <cellStyle name="60% - Accent3 69" xfId="964"/>
    <cellStyle name="60% - Accent3 7" xfId="965"/>
    <cellStyle name="60% - Accent3 70" xfId="966"/>
    <cellStyle name="60% - Accent3 71" xfId="967"/>
    <cellStyle name="60% - Accent3 72" xfId="968"/>
    <cellStyle name="60% - Accent3 73" xfId="969"/>
    <cellStyle name="60% - Accent3 74" xfId="970"/>
    <cellStyle name="60% - Accent3 75" xfId="971"/>
    <cellStyle name="60% - Accent3 76" xfId="972"/>
    <cellStyle name="60% - Accent3 77" xfId="973"/>
    <cellStyle name="60% - Accent3 78" xfId="974"/>
    <cellStyle name="60% - Accent3 79" xfId="975"/>
    <cellStyle name="60% - Accent3 8" xfId="976"/>
    <cellStyle name="60% - Accent3 80" xfId="977"/>
    <cellStyle name="60% - Accent3 81" xfId="978"/>
    <cellStyle name="60% - Accent3 82" xfId="979"/>
    <cellStyle name="60% - Accent3 83" xfId="980"/>
    <cellStyle name="60% - Accent3 84" xfId="981"/>
    <cellStyle name="60% - Accent3 85" xfId="982"/>
    <cellStyle name="60% - Accent3 86" xfId="983"/>
    <cellStyle name="60% - Accent3 87" xfId="984"/>
    <cellStyle name="60% - Accent3 88" xfId="985"/>
    <cellStyle name="60% - Accent3 89" xfId="986"/>
    <cellStyle name="60% - Accent3 9" xfId="987"/>
    <cellStyle name="60% - Accent3 90" xfId="988"/>
    <cellStyle name="60% - Accent3 91" xfId="989"/>
    <cellStyle name="60% - Accent3 92" xfId="990"/>
    <cellStyle name="60% - Accent3 93" xfId="991"/>
    <cellStyle name="60% - Accent3 94" xfId="992"/>
    <cellStyle name="60% - Accent3 95" xfId="993"/>
    <cellStyle name="60% - Accent3 96" xfId="994"/>
    <cellStyle name="60% - Accent3 97" xfId="995"/>
    <cellStyle name="60% - Accent3 98" xfId="996"/>
    <cellStyle name="60% - Accent3 99" xfId="997"/>
    <cellStyle name="60% - Accent4 10" xfId="998"/>
    <cellStyle name="60% - Accent4 100" xfId="999"/>
    <cellStyle name="60% - Accent4 101" xfId="1000"/>
    <cellStyle name="60% - Accent4 102" xfId="1001"/>
    <cellStyle name="60% - Accent4 103" xfId="1002"/>
    <cellStyle name="60% - Accent4 104" xfId="1003"/>
    <cellStyle name="60% - Accent4 105" xfId="1004"/>
    <cellStyle name="60% - Accent4 106" xfId="1005"/>
    <cellStyle name="60% - Accent4 107" xfId="1006"/>
    <cellStyle name="60% - Accent4 108" xfId="1007"/>
    <cellStyle name="60% - Accent4 109" xfId="1008"/>
    <cellStyle name="60% - Accent4 11" xfId="1009"/>
    <cellStyle name="60% - Accent4 110" xfId="1010"/>
    <cellStyle name="60% - Accent4 111" xfId="1011"/>
    <cellStyle name="60% - Accent4 112" xfId="1012"/>
    <cellStyle name="60% - Accent4 113" xfId="1013"/>
    <cellStyle name="60% - Accent4 114" xfId="1014"/>
    <cellStyle name="60% - Accent4 115" xfId="1015"/>
    <cellStyle name="60% - Accent4 116" xfId="1016"/>
    <cellStyle name="60% - Accent4 117" xfId="1017"/>
    <cellStyle name="60% - Accent4 12" xfId="1018"/>
    <cellStyle name="60% - Accent4 13" xfId="1019"/>
    <cellStyle name="60% - Accent4 14" xfId="1020"/>
    <cellStyle name="60% - Accent4 15" xfId="1021"/>
    <cellStyle name="60% - Accent4 16" xfId="1022"/>
    <cellStyle name="60% - Accent4 17" xfId="1023"/>
    <cellStyle name="60% - Accent4 18" xfId="1024"/>
    <cellStyle name="60% - Accent4 19" xfId="1025"/>
    <cellStyle name="60% - Accent4 2" xfId="1026"/>
    <cellStyle name="60% - Accent4 20" xfId="1027"/>
    <cellStyle name="60% - Accent4 21" xfId="1028"/>
    <cellStyle name="60% - Accent4 22" xfId="1029"/>
    <cellStyle name="60% - Accent4 23" xfId="1030"/>
    <cellStyle name="60% - Accent4 24" xfId="1031"/>
    <cellStyle name="60% - Accent4 25" xfId="1032"/>
    <cellStyle name="60% - Accent4 26" xfId="1033"/>
    <cellStyle name="60% - Accent4 27" xfId="1034"/>
    <cellStyle name="60% - Accent4 28" xfId="1035"/>
    <cellStyle name="60% - Accent4 29" xfId="1036"/>
    <cellStyle name="60% - Accent4 3" xfId="1037"/>
    <cellStyle name="60% - Accent4 30" xfId="1038"/>
    <cellStyle name="60% - Accent4 31" xfId="1039"/>
    <cellStyle name="60% - Accent4 32" xfId="1040"/>
    <cellStyle name="60% - Accent4 33" xfId="1041"/>
    <cellStyle name="60% - Accent4 34" xfId="1042"/>
    <cellStyle name="60% - Accent4 35" xfId="1043"/>
    <cellStyle name="60% - Accent4 36" xfId="1044"/>
    <cellStyle name="60% - Accent4 37" xfId="1045"/>
    <cellStyle name="60% - Accent4 38" xfId="1046"/>
    <cellStyle name="60% - Accent4 39" xfId="1047"/>
    <cellStyle name="60% - Accent4 4" xfId="1048"/>
    <cellStyle name="60% - Accent4 40" xfId="1049"/>
    <cellStyle name="60% - Accent4 41" xfId="1050"/>
    <cellStyle name="60% - Accent4 42" xfId="1051"/>
    <cellStyle name="60% - Accent4 43" xfId="1052"/>
    <cellStyle name="60% - Accent4 44" xfId="1053"/>
    <cellStyle name="60% - Accent4 45" xfId="1054"/>
    <cellStyle name="60% - Accent4 46" xfId="1055"/>
    <cellStyle name="60% - Accent4 47" xfId="1056"/>
    <cellStyle name="60% - Accent4 48" xfId="1057"/>
    <cellStyle name="60% - Accent4 49" xfId="1058"/>
    <cellStyle name="60% - Accent4 5" xfId="1059"/>
    <cellStyle name="60% - Accent4 50" xfId="1060"/>
    <cellStyle name="60% - Accent4 51" xfId="1061"/>
    <cellStyle name="60% - Accent4 52" xfId="1062"/>
    <cellStyle name="60% - Accent4 53" xfId="1063"/>
    <cellStyle name="60% - Accent4 54" xfId="1064"/>
    <cellStyle name="60% - Accent4 55" xfId="1065"/>
    <cellStyle name="60% - Accent4 56" xfId="1066"/>
    <cellStyle name="60% - Accent4 57" xfId="1067"/>
    <cellStyle name="60% - Accent4 58" xfId="1068"/>
    <cellStyle name="60% - Accent4 59" xfId="1069"/>
    <cellStyle name="60% - Accent4 6" xfId="1070"/>
    <cellStyle name="60% - Accent4 60" xfId="1071"/>
    <cellStyle name="60% - Accent4 61" xfId="1072"/>
    <cellStyle name="60% - Accent4 62" xfId="1073"/>
    <cellStyle name="60% - Accent4 63" xfId="1074"/>
    <cellStyle name="60% - Accent4 64" xfId="1075"/>
    <cellStyle name="60% - Accent4 65" xfId="1076"/>
    <cellStyle name="60% - Accent4 66" xfId="1077"/>
    <cellStyle name="60% - Accent4 67" xfId="1078"/>
    <cellStyle name="60% - Accent4 68" xfId="1079"/>
    <cellStyle name="60% - Accent4 69" xfId="1080"/>
    <cellStyle name="60% - Accent4 7" xfId="1081"/>
    <cellStyle name="60% - Accent4 70" xfId="1082"/>
    <cellStyle name="60% - Accent4 71" xfId="1083"/>
    <cellStyle name="60% - Accent4 72" xfId="1084"/>
    <cellStyle name="60% - Accent4 73" xfId="1085"/>
    <cellStyle name="60% - Accent4 74" xfId="1086"/>
    <cellStyle name="60% - Accent4 75" xfId="1087"/>
    <cellStyle name="60% - Accent4 76" xfId="1088"/>
    <cellStyle name="60% - Accent4 77" xfId="1089"/>
    <cellStyle name="60% - Accent4 78" xfId="1090"/>
    <cellStyle name="60% - Accent4 79" xfId="1091"/>
    <cellStyle name="60% - Accent4 8" xfId="1092"/>
    <cellStyle name="60% - Accent4 80" xfId="1093"/>
    <cellStyle name="60% - Accent4 81" xfId="1094"/>
    <cellStyle name="60% - Accent4 82" xfId="1095"/>
    <cellStyle name="60% - Accent4 83" xfId="1096"/>
    <cellStyle name="60% - Accent4 84" xfId="1097"/>
    <cellStyle name="60% - Accent4 85" xfId="1098"/>
    <cellStyle name="60% - Accent4 86" xfId="1099"/>
    <cellStyle name="60% - Accent4 87" xfId="1100"/>
    <cellStyle name="60% - Accent4 88" xfId="1101"/>
    <cellStyle name="60% - Accent4 89" xfId="1102"/>
    <cellStyle name="60% - Accent4 9" xfId="1103"/>
    <cellStyle name="60% - Accent4 90" xfId="1104"/>
    <cellStyle name="60% - Accent4 91" xfId="1105"/>
    <cellStyle name="60% - Accent4 92" xfId="1106"/>
    <cellStyle name="60% - Accent4 93" xfId="1107"/>
    <cellStyle name="60% - Accent4 94" xfId="1108"/>
    <cellStyle name="60% - Accent4 95" xfId="1109"/>
    <cellStyle name="60% - Accent4 96" xfId="1110"/>
    <cellStyle name="60% - Accent4 97" xfId="1111"/>
    <cellStyle name="60% - Accent4 98" xfId="1112"/>
    <cellStyle name="60% - Accent4 99" xfId="1113"/>
    <cellStyle name="60% - Accent5" xfId="1114" builtinId="48" customBuiltin="1"/>
    <cellStyle name="60% - Accent5 10" xfId="1115"/>
    <cellStyle name="60% - Accent5 11" xfId="1116"/>
    <cellStyle name="60% - Accent5 12" xfId="1117"/>
    <cellStyle name="60% - Accent5 13" xfId="1118"/>
    <cellStyle name="60% - Accent5 14" xfId="1119"/>
    <cellStyle name="60% - Accent5 15" xfId="1120"/>
    <cellStyle name="60% - Accent5 16" xfId="1121"/>
    <cellStyle name="60% - Accent5 17" xfId="1122"/>
    <cellStyle name="60% - Accent5 18" xfId="1123"/>
    <cellStyle name="60% - Accent5 19" xfId="1124"/>
    <cellStyle name="60% - Accent5 2" xfId="1125"/>
    <cellStyle name="60% - Accent5 20" xfId="1126"/>
    <cellStyle name="60% - Accent5 21" xfId="1127"/>
    <cellStyle name="60% - Accent5 22" xfId="1128"/>
    <cellStyle name="60% - Accent5 23" xfId="1129"/>
    <cellStyle name="60% - Accent5 24" xfId="1130"/>
    <cellStyle name="60% - Accent5 25" xfId="1131"/>
    <cellStyle name="60% - Accent5 26" xfId="1132"/>
    <cellStyle name="60% - Accent5 27" xfId="1133"/>
    <cellStyle name="60% - Accent5 28" xfId="1134"/>
    <cellStyle name="60% - Accent5 29" xfId="1135"/>
    <cellStyle name="60% - Accent5 3" xfId="1136"/>
    <cellStyle name="60% - Accent5 30" xfId="1137"/>
    <cellStyle name="60% - Accent5 31" xfId="1138"/>
    <cellStyle name="60% - Accent5 32" xfId="1139"/>
    <cellStyle name="60% - Accent5 4" xfId="1140"/>
    <cellStyle name="60% - Accent5 5" xfId="1141"/>
    <cellStyle name="60% - Accent5 6" xfId="1142"/>
    <cellStyle name="60% - Accent5 7" xfId="1143"/>
    <cellStyle name="60% - Accent5 8" xfId="1144"/>
    <cellStyle name="60% - Accent5 9" xfId="1145"/>
    <cellStyle name="60% - Accent6 10" xfId="1146"/>
    <cellStyle name="60% - Accent6 100" xfId="1147"/>
    <cellStyle name="60% - Accent6 101" xfId="1148"/>
    <cellStyle name="60% - Accent6 102" xfId="1149"/>
    <cellStyle name="60% - Accent6 103" xfId="1150"/>
    <cellStyle name="60% - Accent6 104" xfId="1151"/>
    <cellStyle name="60% - Accent6 105" xfId="1152"/>
    <cellStyle name="60% - Accent6 106" xfId="1153"/>
    <cellStyle name="60% - Accent6 107" xfId="1154"/>
    <cellStyle name="60% - Accent6 108" xfId="1155"/>
    <cellStyle name="60% - Accent6 109" xfId="1156"/>
    <cellStyle name="60% - Accent6 11" xfId="1157"/>
    <cellStyle name="60% - Accent6 110" xfId="1158"/>
    <cellStyle name="60% - Accent6 111" xfId="1159"/>
    <cellStyle name="60% - Accent6 112" xfId="1160"/>
    <cellStyle name="60% - Accent6 113" xfId="1161"/>
    <cellStyle name="60% - Accent6 114" xfId="1162"/>
    <cellStyle name="60% - Accent6 115" xfId="1163"/>
    <cellStyle name="60% - Accent6 116" xfId="1164"/>
    <cellStyle name="60% - Accent6 117" xfId="1165"/>
    <cellStyle name="60% - Accent6 12" xfId="1166"/>
    <cellStyle name="60% - Accent6 13" xfId="1167"/>
    <cellStyle name="60% - Accent6 14" xfId="1168"/>
    <cellStyle name="60% - Accent6 15" xfId="1169"/>
    <cellStyle name="60% - Accent6 16" xfId="1170"/>
    <cellStyle name="60% - Accent6 17" xfId="1171"/>
    <cellStyle name="60% - Accent6 18" xfId="1172"/>
    <cellStyle name="60% - Accent6 19" xfId="1173"/>
    <cellStyle name="60% - Accent6 2" xfId="1174"/>
    <cellStyle name="60% - Accent6 20" xfId="1175"/>
    <cellStyle name="60% - Accent6 21" xfId="1176"/>
    <cellStyle name="60% - Accent6 22" xfId="1177"/>
    <cellStyle name="60% - Accent6 23" xfId="1178"/>
    <cellStyle name="60% - Accent6 24" xfId="1179"/>
    <cellStyle name="60% - Accent6 25" xfId="1180"/>
    <cellStyle name="60% - Accent6 26" xfId="1181"/>
    <cellStyle name="60% - Accent6 27" xfId="1182"/>
    <cellStyle name="60% - Accent6 28" xfId="1183"/>
    <cellStyle name="60% - Accent6 29" xfId="1184"/>
    <cellStyle name="60% - Accent6 3" xfId="1185"/>
    <cellStyle name="60% - Accent6 30" xfId="1186"/>
    <cellStyle name="60% - Accent6 31" xfId="1187"/>
    <cellStyle name="60% - Accent6 32" xfId="1188"/>
    <cellStyle name="60% - Accent6 33" xfId="1189"/>
    <cellStyle name="60% - Accent6 34" xfId="1190"/>
    <cellStyle name="60% - Accent6 35" xfId="1191"/>
    <cellStyle name="60% - Accent6 36" xfId="1192"/>
    <cellStyle name="60% - Accent6 37" xfId="1193"/>
    <cellStyle name="60% - Accent6 38" xfId="1194"/>
    <cellStyle name="60% - Accent6 39" xfId="1195"/>
    <cellStyle name="60% - Accent6 4" xfId="1196"/>
    <cellStyle name="60% - Accent6 40" xfId="1197"/>
    <cellStyle name="60% - Accent6 41" xfId="1198"/>
    <cellStyle name="60% - Accent6 42" xfId="1199"/>
    <cellStyle name="60% - Accent6 43" xfId="1200"/>
    <cellStyle name="60% - Accent6 44" xfId="1201"/>
    <cellStyle name="60% - Accent6 45" xfId="1202"/>
    <cellStyle name="60% - Accent6 46" xfId="1203"/>
    <cellStyle name="60% - Accent6 47" xfId="1204"/>
    <cellStyle name="60% - Accent6 48" xfId="1205"/>
    <cellStyle name="60% - Accent6 49" xfId="1206"/>
    <cellStyle name="60% - Accent6 5" xfId="1207"/>
    <cellStyle name="60% - Accent6 50" xfId="1208"/>
    <cellStyle name="60% - Accent6 51" xfId="1209"/>
    <cellStyle name="60% - Accent6 52" xfId="1210"/>
    <cellStyle name="60% - Accent6 53" xfId="1211"/>
    <cellStyle name="60% - Accent6 54" xfId="1212"/>
    <cellStyle name="60% - Accent6 55" xfId="1213"/>
    <cellStyle name="60% - Accent6 56" xfId="1214"/>
    <cellStyle name="60% - Accent6 57" xfId="1215"/>
    <cellStyle name="60% - Accent6 58" xfId="1216"/>
    <cellStyle name="60% - Accent6 59" xfId="1217"/>
    <cellStyle name="60% - Accent6 6" xfId="1218"/>
    <cellStyle name="60% - Accent6 60" xfId="1219"/>
    <cellStyle name="60% - Accent6 61" xfId="1220"/>
    <cellStyle name="60% - Accent6 62" xfId="1221"/>
    <cellStyle name="60% - Accent6 63" xfId="1222"/>
    <cellStyle name="60% - Accent6 64" xfId="1223"/>
    <cellStyle name="60% - Accent6 65" xfId="1224"/>
    <cellStyle name="60% - Accent6 66" xfId="1225"/>
    <cellStyle name="60% - Accent6 67" xfId="1226"/>
    <cellStyle name="60% - Accent6 68" xfId="1227"/>
    <cellStyle name="60% - Accent6 69" xfId="1228"/>
    <cellStyle name="60% - Accent6 7" xfId="1229"/>
    <cellStyle name="60% - Accent6 70" xfId="1230"/>
    <cellStyle name="60% - Accent6 71" xfId="1231"/>
    <cellStyle name="60% - Accent6 72" xfId="1232"/>
    <cellStyle name="60% - Accent6 73" xfId="1233"/>
    <cellStyle name="60% - Accent6 74" xfId="1234"/>
    <cellStyle name="60% - Accent6 75" xfId="1235"/>
    <cellStyle name="60% - Accent6 76" xfId="1236"/>
    <cellStyle name="60% - Accent6 77" xfId="1237"/>
    <cellStyle name="60% - Accent6 78" xfId="1238"/>
    <cellStyle name="60% - Accent6 79" xfId="1239"/>
    <cellStyle name="60% - Accent6 8" xfId="1240"/>
    <cellStyle name="60% - Accent6 80" xfId="1241"/>
    <cellStyle name="60% - Accent6 81" xfId="1242"/>
    <cellStyle name="60% - Accent6 82" xfId="1243"/>
    <cellStyle name="60% - Accent6 83" xfId="1244"/>
    <cellStyle name="60% - Accent6 84" xfId="1245"/>
    <cellStyle name="60% - Accent6 85" xfId="1246"/>
    <cellStyle name="60% - Accent6 86" xfId="1247"/>
    <cellStyle name="60% - Accent6 87" xfId="1248"/>
    <cellStyle name="60% - Accent6 88" xfId="1249"/>
    <cellStyle name="60% - Accent6 89" xfId="1250"/>
    <cellStyle name="60% - Accent6 9" xfId="1251"/>
    <cellStyle name="60% - Accent6 90" xfId="1252"/>
    <cellStyle name="60% - Accent6 91" xfId="1253"/>
    <cellStyle name="60% - Accent6 92" xfId="1254"/>
    <cellStyle name="60% - Accent6 93" xfId="1255"/>
    <cellStyle name="60% - Accent6 94" xfId="1256"/>
    <cellStyle name="60% - Accent6 95" xfId="1257"/>
    <cellStyle name="60% - Accent6 96" xfId="1258"/>
    <cellStyle name="60% - Accent6 97" xfId="1259"/>
    <cellStyle name="60% - Accent6 98" xfId="1260"/>
    <cellStyle name="60% - Accent6 99" xfId="1261"/>
    <cellStyle name="Accent1" xfId="1262" builtinId="29" customBuiltin="1"/>
    <cellStyle name="Accent1 10" xfId="1263"/>
    <cellStyle name="Accent1 11" xfId="1264"/>
    <cellStyle name="Accent1 12" xfId="1265"/>
    <cellStyle name="Accent1 13" xfId="1266"/>
    <cellStyle name="Accent1 14" xfId="1267"/>
    <cellStyle name="Accent1 15" xfId="1268"/>
    <cellStyle name="Accent1 16" xfId="1269"/>
    <cellStyle name="Accent1 17" xfId="1270"/>
    <cellStyle name="Accent1 18" xfId="1271"/>
    <cellStyle name="Accent1 19" xfId="1272"/>
    <cellStyle name="Accent1 2" xfId="1273"/>
    <cellStyle name="Accent1 20" xfId="1274"/>
    <cellStyle name="Accent1 21" xfId="1275"/>
    <cellStyle name="Accent1 22" xfId="1276"/>
    <cellStyle name="Accent1 23" xfId="1277"/>
    <cellStyle name="Accent1 24" xfId="1278"/>
    <cellStyle name="Accent1 25" xfId="1279"/>
    <cellStyle name="Accent1 26" xfId="1280"/>
    <cellStyle name="Accent1 27" xfId="1281"/>
    <cellStyle name="Accent1 28" xfId="1282"/>
    <cellStyle name="Accent1 29" xfId="1283"/>
    <cellStyle name="Accent1 3" xfId="1284"/>
    <cellStyle name="Accent1 30" xfId="1285"/>
    <cellStyle name="Accent1 31" xfId="1286"/>
    <cellStyle name="Accent1 32" xfId="1287"/>
    <cellStyle name="Accent1 4" xfId="1288"/>
    <cellStyle name="Accent1 5" xfId="1289"/>
    <cellStyle name="Accent1 6" xfId="1290"/>
    <cellStyle name="Accent1 7" xfId="1291"/>
    <cellStyle name="Accent1 8" xfId="1292"/>
    <cellStyle name="Accent1 9" xfId="1293"/>
    <cellStyle name="Accent2" xfId="1294" builtinId="33" customBuiltin="1"/>
    <cellStyle name="Accent2 10" xfId="1295"/>
    <cellStyle name="Accent2 11" xfId="1296"/>
    <cellStyle name="Accent2 12" xfId="1297"/>
    <cellStyle name="Accent2 13" xfId="1298"/>
    <cellStyle name="Accent2 14" xfId="1299"/>
    <cellStyle name="Accent2 15" xfId="1300"/>
    <cellStyle name="Accent2 16" xfId="1301"/>
    <cellStyle name="Accent2 17" xfId="1302"/>
    <cellStyle name="Accent2 18" xfId="1303"/>
    <cellStyle name="Accent2 19" xfId="1304"/>
    <cellStyle name="Accent2 2" xfId="1305"/>
    <cellStyle name="Accent2 20" xfId="1306"/>
    <cellStyle name="Accent2 21" xfId="1307"/>
    <cellStyle name="Accent2 22" xfId="1308"/>
    <cellStyle name="Accent2 23" xfId="1309"/>
    <cellStyle name="Accent2 24" xfId="1310"/>
    <cellStyle name="Accent2 25" xfId="1311"/>
    <cellStyle name="Accent2 26" xfId="1312"/>
    <cellStyle name="Accent2 27" xfId="1313"/>
    <cellStyle name="Accent2 28" xfId="1314"/>
    <cellStyle name="Accent2 29" xfId="1315"/>
    <cellStyle name="Accent2 3" xfId="1316"/>
    <cellStyle name="Accent2 30" xfId="1317"/>
    <cellStyle name="Accent2 31" xfId="1318"/>
    <cellStyle name="Accent2 32" xfId="1319"/>
    <cellStyle name="Accent2 4" xfId="1320"/>
    <cellStyle name="Accent2 5" xfId="1321"/>
    <cellStyle name="Accent2 6" xfId="1322"/>
    <cellStyle name="Accent2 7" xfId="1323"/>
    <cellStyle name="Accent2 8" xfId="1324"/>
    <cellStyle name="Accent2 9" xfId="1325"/>
    <cellStyle name="Accent3" xfId="1326" builtinId="37" customBuiltin="1"/>
    <cellStyle name="Accent3 10" xfId="1327"/>
    <cellStyle name="Accent3 11" xfId="1328"/>
    <cellStyle name="Accent3 12" xfId="1329"/>
    <cellStyle name="Accent3 13" xfId="1330"/>
    <cellStyle name="Accent3 14" xfId="1331"/>
    <cellStyle name="Accent3 15" xfId="1332"/>
    <cellStyle name="Accent3 16" xfId="1333"/>
    <cellStyle name="Accent3 17" xfId="1334"/>
    <cellStyle name="Accent3 18" xfId="1335"/>
    <cellStyle name="Accent3 19" xfId="1336"/>
    <cellStyle name="Accent3 2" xfId="1337"/>
    <cellStyle name="Accent3 20" xfId="1338"/>
    <cellStyle name="Accent3 21" xfId="1339"/>
    <cellStyle name="Accent3 22" xfId="1340"/>
    <cellStyle name="Accent3 23" xfId="1341"/>
    <cellStyle name="Accent3 24" xfId="1342"/>
    <cellStyle name="Accent3 25" xfId="1343"/>
    <cellStyle name="Accent3 26" xfId="1344"/>
    <cellStyle name="Accent3 27" xfId="1345"/>
    <cellStyle name="Accent3 28" xfId="1346"/>
    <cellStyle name="Accent3 29" xfId="1347"/>
    <cellStyle name="Accent3 3" xfId="1348"/>
    <cellStyle name="Accent3 30" xfId="1349"/>
    <cellStyle name="Accent3 31" xfId="1350"/>
    <cellStyle name="Accent3 32" xfId="1351"/>
    <cellStyle name="Accent3 4" xfId="1352"/>
    <cellStyle name="Accent3 5" xfId="1353"/>
    <cellStyle name="Accent3 6" xfId="1354"/>
    <cellStyle name="Accent3 7" xfId="1355"/>
    <cellStyle name="Accent3 8" xfId="1356"/>
    <cellStyle name="Accent3 9" xfId="1357"/>
    <cellStyle name="Accent4" xfId="1358" builtinId="41" customBuiltin="1"/>
    <cellStyle name="Accent4 10" xfId="1359"/>
    <cellStyle name="Accent4 11" xfId="1360"/>
    <cellStyle name="Accent4 12" xfId="1361"/>
    <cellStyle name="Accent4 13" xfId="1362"/>
    <cellStyle name="Accent4 14" xfId="1363"/>
    <cellStyle name="Accent4 15" xfId="1364"/>
    <cellStyle name="Accent4 16" xfId="1365"/>
    <cellStyle name="Accent4 17" xfId="1366"/>
    <cellStyle name="Accent4 18" xfId="1367"/>
    <cellStyle name="Accent4 19" xfId="1368"/>
    <cellStyle name="Accent4 2" xfId="1369"/>
    <cellStyle name="Accent4 20" xfId="1370"/>
    <cellStyle name="Accent4 21" xfId="1371"/>
    <cellStyle name="Accent4 22" xfId="1372"/>
    <cellStyle name="Accent4 23" xfId="1373"/>
    <cellStyle name="Accent4 24" xfId="1374"/>
    <cellStyle name="Accent4 25" xfId="1375"/>
    <cellStyle name="Accent4 26" xfId="1376"/>
    <cellStyle name="Accent4 27" xfId="1377"/>
    <cellStyle name="Accent4 28" xfId="1378"/>
    <cellStyle name="Accent4 29" xfId="1379"/>
    <cellStyle name="Accent4 3" xfId="1380"/>
    <cellStyle name="Accent4 30" xfId="1381"/>
    <cellStyle name="Accent4 31" xfId="1382"/>
    <cellStyle name="Accent4 32" xfId="1383"/>
    <cellStyle name="Accent4 4" xfId="1384"/>
    <cellStyle name="Accent4 5" xfId="1385"/>
    <cellStyle name="Accent4 6" xfId="1386"/>
    <cellStyle name="Accent4 7" xfId="1387"/>
    <cellStyle name="Accent4 8" xfId="1388"/>
    <cellStyle name="Accent4 9" xfId="1389"/>
    <cellStyle name="Accent5" xfId="1390" builtinId="45" customBuiltin="1"/>
    <cellStyle name="Accent5 10" xfId="1391"/>
    <cellStyle name="Accent5 11" xfId="1392"/>
    <cellStyle name="Accent5 12" xfId="1393"/>
    <cellStyle name="Accent5 13" xfId="1394"/>
    <cellStyle name="Accent5 14" xfId="1395"/>
    <cellStyle name="Accent5 15" xfId="1396"/>
    <cellStyle name="Accent5 16" xfId="1397"/>
    <cellStyle name="Accent5 17" xfId="1398"/>
    <cellStyle name="Accent5 18" xfId="1399"/>
    <cellStyle name="Accent5 19" xfId="1400"/>
    <cellStyle name="Accent5 2" xfId="1401"/>
    <cellStyle name="Accent5 20" xfId="1402"/>
    <cellStyle name="Accent5 21" xfId="1403"/>
    <cellStyle name="Accent5 22" xfId="1404"/>
    <cellStyle name="Accent5 23" xfId="1405"/>
    <cellStyle name="Accent5 24" xfId="1406"/>
    <cellStyle name="Accent5 25" xfId="1407"/>
    <cellStyle name="Accent5 26" xfId="1408"/>
    <cellStyle name="Accent5 27" xfId="1409"/>
    <cellStyle name="Accent5 28" xfId="1410"/>
    <cellStyle name="Accent5 29" xfId="1411"/>
    <cellStyle name="Accent5 3" xfId="1412"/>
    <cellStyle name="Accent5 30" xfId="1413"/>
    <cellStyle name="Accent5 31" xfId="1414"/>
    <cellStyle name="Accent5 32" xfId="1415"/>
    <cellStyle name="Accent5 4" xfId="1416"/>
    <cellStyle name="Accent5 5" xfId="1417"/>
    <cellStyle name="Accent5 6" xfId="1418"/>
    <cellStyle name="Accent5 7" xfId="1419"/>
    <cellStyle name="Accent5 8" xfId="1420"/>
    <cellStyle name="Accent5 9" xfId="1421"/>
    <cellStyle name="Accent6" xfId="1422" builtinId="49" customBuiltin="1"/>
    <cellStyle name="Accent6 10" xfId="1423"/>
    <cellStyle name="Accent6 11" xfId="1424"/>
    <cellStyle name="Accent6 12" xfId="1425"/>
    <cellStyle name="Accent6 13" xfId="1426"/>
    <cellStyle name="Accent6 14" xfId="1427"/>
    <cellStyle name="Accent6 15" xfId="1428"/>
    <cellStyle name="Accent6 16" xfId="1429"/>
    <cellStyle name="Accent6 17" xfId="1430"/>
    <cellStyle name="Accent6 18" xfId="1431"/>
    <cellStyle name="Accent6 19" xfId="1432"/>
    <cellStyle name="Accent6 2" xfId="1433"/>
    <cellStyle name="Accent6 20" xfId="1434"/>
    <cellStyle name="Accent6 21" xfId="1435"/>
    <cellStyle name="Accent6 22" xfId="1436"/>
    <cellStyle name="Accent6 23" xfId="1437"/>
    <cellStyle name="Accent6 24" xfId="1438"/>
    <cellStyle name="Accent6 25" xfId="1439"/>
    <cellStyle name="Accent6 26" xfId="1440"/>
    <cellStyle name="Accent6 27" xfId="1441"/>
    <cellStyle name="Accent6 28" xfId="1442"/>
    <cellStyle name="Accent6 29" xfId="1443"/>
    <cellStyle name="Accent6 3" xfId="1444"/>
    <cellStyle name="Accent6 30" xfId="1445"/>
    <cellStyle name="Accent6 31" xfId="1446"/>
    <cellStyle name="Accent6 32" xfId="1447"/>
    <cellStyle name="Accent6 4" xfId="1448"/>
    <cellStyle name="Accent6 5" xfId="1449"/>
    <cellStyle name="Accent6 6" xfId="1450"/>
    <cellStyle name="Accent6 7" xfId="1451"/>
    <cellStyle name="Accent6 8" xfId="1452"/>
    <cellStyle name="Accent6 9" xfId="1453"/>
    <cellStyle name="AeE­ [0]_INQUIRY ¿µ¾÷AßAø " xfId="1454"/>
    <cellStyle name="AeE­_INQUIRY ¿µ¾÷AßAø " xfId="1455"/>
    <cellStyle name="AÞ¸¶ [0]_INQUIRY ¿?¾÷AßAø " xfId="1456"/>
    <cellStyle name="AÞ¸¶_INQUIRY ¿?¾÷AßAø " xfId="1457"/>
    <cellStyle name="Bad" xfId="1458" builtinId="27" customBuiltin="1"/>
    <cellStyle name="Bad 10" xfId="1459"/>
    <cellStyle name="Bad 11" xfId="1460"/>
    <cellStyle name="Bad 12" xfId="1461"/>
    <cellStyle name="Bad 13" xfId="1462"/>
    <cellStyle name="Bad 14" xfId="1463"/>
    <cellStyle name="Bad 15" xfId="1464"/>
    <cellStyle name="Bad 16" xfId="1465"/>
    <cellStyle name="Bad 17" xfId="1466"/>
    <cellStyle name="Bad 18" xfId="1467"/>
    <cellStyle name="Bad 19" xfId="1468"/>
    <cellStyle name="Bad 2" xfId="1469"/>
    <cellStyle name="Bad 20" xfId="1470"/>
    <cellStyle name="Bad 21" xfId="1471"/>
    <cellStyle name="Bad 22" xfId="1472"/>
    <cellStyle name="Bad 23" xfId="1473"/>
    <cellStyle name="Bad 24" xfId="1474"/>
    <cellStyle name="Bad 25" xfId="1475"/>
    <cellStyle name="Bad 26" xfId="1476"/>
    <cellStyle name="Bad 27" xfId="1477"/>
    <cellStyle name="Bad 28" xfId="1478"/>
    <cellStyle name="Bad 29" xfId="1479"/>
    <cellStyle name="Bad 3" xfId="1480"/>
    <cellStyle name="Bad 30" xfId="1481"/>
    <cellStyle name="Bad 31" xfId="1482"/>
    <cellStyle name="Bad 32" xfId="1483"/>
    <cellStyle name="Bad 4" xfId="1484"/>
    <cellStyle name="Bad 5" xfId="1485"/>
    <cellStyle name="Bad 6" xfId="1486"/>
    <cellStyle name="Bad 7" xfId="1487"/>
    <cellStyle name="Bad 8" xfId="1488"/>
    <cellStyle name="Bad 9" xfId="1489"/>
    <cellStyle name="Bình Thường_ban sao của SCT 152 - T8" xfId="1490"/>
    <cellStyle name="C?AØ_¿?¾÷CoE² " xfId="1491"/>
    <cellStyle name="C￥AØ_¿μ¾÷CoE² " xfId="1492"/>
    <cellStyle name="Calculation" xfId="1493" builtinId="22" customBuiltin="1"/>
    <cellStyle name="Calculation 10" xfId="1494"/>
    <cellStyle name="Calculation 11" xfId="1495"/>
    <cellStyle name="Calculation 12" xfId="1496"/>
    <cellStyle name="Calculation 13" xfId="1497"/>
    <cellStyle name="Calculation 14" xfId="1498"/>
    <cellStyle name="Calculation 15" xfId="1499"/>
    <cellStyle name="Calculation 16" xfId="1500"/>
    <cellStyle name="Calculation 17" xfId="1501"/>
    <cellStyle name="Calculation 18" xfId="1502"/>
    <cellStyle name="Calculation 19" xfId="1503"/>
    <cellStyle name="Calculation 2" xfId="1504"/>
    <cellStyle name="Calculation 20" xfId="1505"/>
    <cellStyle name="Calculation 21" xfId="1506"/>
    <cellStyle name="Calculation 22" xfId="1507"/>
    <cellStyle name="Calculation 23" xfId="1508"/>
    <cellStyle name="Calculation 24" xfId="1509"/>
    <cellStyle name="Calculation 25" xfId="1510"/>
    <cellStyle name="Calculation 26" xfId="1511"/>
    <cellStyle name="Calculation 27" xfId="1512"/>
    <cellStyle name="Calculation 28" xfId="1513"/>
    <cellStyle name="Calculation 29" xfId="1514"/>
    <cellStyle name="Calculation 3" xfId="1515"/>
    <cellStyle name="Calculation 30" xfId="1516"/>
    <cellStyle name="Calculation 31" xfId="1517"/>
    <cellStyle name="Calculation 32" xfId="1518"/>
    <cellStyle name="Calculation 4" xfId="1519"/>
    <cellStyle name="Calculation 5" xfId="1520"/>
    <cellStyle name="Calculation 6" xfId="1521"/>
    <cellStyle name="Calculation 7" xfId="1522"/>
    <cellStyle name="Calculation 8" xfId="1523"/>
    <cellStyle name="Calculation 9" xfId="1524"/>
    <cellStyle name="Check Cell" xfId="1525" builtinId="23" customBuiltin="1"/>
    <cellStyle name="Check Cell 10" xfId="1526"/>
    <cellStyle name="Check Cell 11" xfId="1527"/>
    <cellStyle name="Check Cell 12" xfId="1528"/>
    <cellStyle name="Check Cell 13" xfId="1529"/>
    <cellStyle name="Check Cell 14" xfId="1530"/>
    <cellStyle name="Check Cell 15" xfId="1531"/>
    <cellStyle name="Check Cell 16" xfId="1532"/>
    <cellStyle name="Check Cell 17" xfId="1533"/>
    <cellStyle name="Check Cell 18" xfId="1534"/>
    <cellStyle name="Check Cell 19" xfId="1535"/>
    <cellStyle name="Check Cell 2" xfId="1536"/>
    <cellStyle name="Check Cell 20" xfId="1537"/>
    <cellStyle name="Check Cell 21" xfId="1538"/>
    <cellStyle name="Check Cell 22" xfId="1539"/>
    <cellStyle name="Check Cell 23" xfId="1540"/>
    <cellStyle name="Check Cell 24" xfId="1541"/>
    <cellStyle name="Check Cell 25" xfId="1542"/>
    <cellStyle name="Check Cell 26" xfId="1543"/>
    <cellStyle name="Check Cell 27" xfId="1544"/>
    <cellStyle name="Check Cell 28" xfId="1545"/>
    <cellStyle name="Check Cell 29" xfId="1546"/>
    <cellStyle name="Check Cell 3" xfId="1547"/>
    <cellStyle name="Check Cell 30" xfId="1548"/>
    <cellStyle name="Check Cell 31" xfId="1549"/>
    <cellStyle name="Check Cell 32" xfId="1550"/>
    <cellStyle name="Check Cell 4" xfId="1551"/>
    <cellStyle name="Check Cell 5" xfId="1552"/>
    <cellStyle name="Check Cell 6" xfId="1553"/>
    <cellStyle name="Check Cell 7" xfId="1554"/>
    <cellStyle name="Check Cell 8" xfId="1555"/>
    <cellStyle name="Check Cell 9" xfId="1556"/>
    <cellStyle name="Comma" xfId="1557" builtinId="3"/>
    <cellStyle name="Comma 2" xfId="1558"/>
    <cellStyle name="comma zerodec" xfId="1559"/>
    <cellStyle name="Comma0" xfId="1560"/>
    <cellStyle name="CommaBracket" xfId="1561"/>
    <cellStyle name="Courier" xfId="1562"/>
    <cellStyle name="Currency0" xfId="1563"/>
    <cellStyle name="Currency1" xfId="1564"/>
    <cellStyle name="Date" xfId="1565"/>
    <cellStyle name="Dấu phẩy_lo3 moi" xfId="1566"/>
    <cellStyle name="Dezimal [0]_Compiling Utility Macros" xfId="1567"/>
    <cellStyle name="Dezimal_Compiling Utility Macros" xfId="1568"/>
    <cellStyle name="Dollar (zero dec)" xfId="1569"/>
    <cellStyle name="e" xfId="1570"/>
    <cellStyle name="Explanatory Text" xfId="1571" builtinId="53" customBuiltin="1"/>
    <cellStyle name="Explanatory Text 10" xfId="1572"/>
    <cellStyle name="Explanatory Text 11" xfId="1573"/>
    <cellStyle name="Explanatory Text 12" xfId="1574"/>
    <cellStyle name="Explanatory Text 13" xfId="1575"/>
    <cellStyle name="Explanatory Text 14" xfId="1576"/>
    <cellStyle name="Explanatory Text 15" xfId="1577"/>
    <cellStyle name="Explanatory Text 16" xfId="1578"/>
    <cellStyle name="Explanatory Text 17" xfId="1579"/>
    <cellStyle name="Explanatory Text 18" xfId="1580"/>
    <cellStyle name="Explanatory Text 19" xfId="1581"/>
    <cellStyle name="Explanatory Text 2" xfId="1582"/>
    <cellStyle name="Explanatory Text 20" xfId="1583"/>
    <cellStyle name="Explanatory Text 21" xfId="1584"/>
    <cellStyle name="Explanatory Text 22" xfId="1585"/>
    <cellStyle name="Explanatory Text 23" xfId="1586"/>
    <cellStyle name="Explanatory Text 24" xfId="1587"/>
    <cellStyle name="Explanatory Text 25" xfId="1588"/>
    <cellStyle name="Explanatory Text 26" xfId="1589"/>
    <cellStyle name="Explanatory Text 27" xfId="1590"/>
    <cellStyle name="Explanatory Text 28" xfId="1591"/>
    <cellStyle name="Explanatory Text 29" xfId="1592"/>
    <cellStyle name="Explanatory Text 3" xfId="1593"/>
    <cellStyle name="Explanatory Text 30" xfId="1594"/>
    <cellStyle name="Explanatory Text 31" xfId="1595"/>
    <cellStyle name="Explanatory Text 32" xfId="1596"/>
    <cellStyle name="Explanatory Text 4" xfId="1597"/>
    <cellStyle name="Explanatory Text 5" xfId="1598"/>
    <cellStyle name="Explanatory Text 6" xfId="1599"/>
    <cellStyle name="Explanatory Text 7" xfId="1600"/>
    <cellStyle name="Explanatory Text 8" xfId="1601"/>
    <cellStyle name="Explanatory Text 9" xfId="1602"/>
    <cellStyle name="f" xfId="1603"/>
    <cellStyle name="Fixed" xfId="1604"/>
    <cellStyle name="Good" xfId="1605" builtinId="26" customBuiltin="1"/>
    <cellStyle name="Good 10" xfId="1606"/>
    <cellStyle name="Good 11" xfId="1607"/>
    <cellStyle name="Good 12" xfId="1608"/>
    <cellStyle name="Good 13" xfId="1609"/>
    <cellStyle name="Good 14" xfId="1610"/>
    <cellStyle name="Good 15" xfId="1611"/>
    <cellStyle name="Good 16" xfId="1612"/>
    <cellStyle name="Good 17" xfId="1613"/>
    <cellStyle name="Good 18" xfId="1614"/>
    <cellStyle name="Good 19" xfId="1615"/>
    <cellStyle name="Good 2" xfId="1616"/>
    <cellStyle name="Good 20" xfId="1617"/>
    <cellStyle name="Good 21" xfId="1618"/>
    <cellStyle name="Good 22" xfId="1619"/>
    <cellStyle name="Good 23" xfId="1620"/>
    <cellStyle name="Good 24" xfId="1621"/>
    <cellStyle name="Good 25" xfId="1622"/>
    <cellStyle name="Good 26" xfId="1623"/>
    <cellStyle name="Good 27" xfId="1624"/>
    <cellStyle name="Good 28" xfId="1625"/>
    <cellStyle name="Good 29" xfId="1626"/>
    <cellStyle name="Good 3" xfId="1627"/>
    <cellStyle name="Good 30" xfId="1628"/>
    <cellStyle name="Good 31" xfId="1629"/>
    <cellStyle name="Good 32" xfId="1630"/>
    <cellStyle name="Good 4" xfId="1631"/>
    <cellStyle name="Good 5" xfId="1632"/>
    <cellStyle name="Good 6" xfId="1633"/>
    <cellStyle name="Good 7" xfId="1634"/>
    <cellStyle name="Good 8" xfId="1635"/>
    <cellStyle name="Good 9" xfId="1636"/>
    <cellStyle name="Grey" xfId="1637"/>
    <cellStyle name="ha" xfId="1638"/>
    <cellStyle name="Header1" xfId="1639"/>
    <cellStyle name="Header2" xfId="1640"/>
    <cellStyle name="Heading 1" xfId="1641" builtinId="16" customBuiltin="1"/>
    <cellStyle name="Heading 1 10" xfId="1642"/>
    <cellStyle name="Heading 1 100" xfId="1643"/>
    <cellStyle name="Heading 1 101" xfId="1644"/>
    <cellStyle name="Heading 1 102" xfId="1645"/>
    <cellStyle name="Heading 1 103" xfId="1646"/>
    <cellStyle name="Heading 1 104" xfId="1647"/>
    <cellStyle name="Heading 1 105" xfId="1648"/>
    <cellStyle name="Heading 1 106" xfId="1649"/>
    <cellStyle name="Heading 1 107" xfId="1650"/>
    <cellStyle name="Heading 1 108" xfId="1651"/>
    <cellStyle name="Heading 1 109" xfId="1652"/>
    <cellStyle name="Heading 1 11" xfId="1653"/>
    <cellStyle name="Heading 1 110" xfId="1654"/>
    <cellStyle name="Heading 1 111" xfId="1655"/>
    <cellStyle name="Heading 1 112" xfId="1656"/>
    <cellStyle name="Heading 1 113" xfId="1657"/>
    <cellStyle name="Heading 1 114" xfId="1658"/>
    <cellStyle name="Heading 1 115" xfId="1659"/>
    <cellStyle name="Heading 1 116" xfId="1660"/>
    <cellStyle name="Heading 1 117" xfId="1661"/>
    <cellStyle name="Heading 1 12" xfId="1662"/>
    <cellStyle name="Heading 1 13" xfId="1663"/>
    <cellStyle name="Heading 1 14" xfId="1664"/>
    <cellStyle name="Heading 1 15" xfId="1665"/>
    <cellStyle name="Heading 1 16" xfId="1666"/>
    <cellStyle name="Heading 1 17" xfId="1667"/>
    <cellStyle name="Heading 1 18" xfId="1668"/>
    <cellStyle name="Heading 1 19" xfId="1669"/>
    <cellStyle name="Heading 1 2" xfId="1670"/>
    <cellStyle name="Heading 1 20" xfId="1671"/>
    <cellStyle name="Heading 1 21" xfId="1672"/>
    <cellStyle name="Heading 1 22" xfId="1673"/>
    <cellStyle name="Heading 1 23" xfId="1674"/>
    <cellStyle name="Heading 1 24" xfId="1675"/>
    <cellStyle name="Heading 1 25" xfId="1676"/>
    <cellStyle name="Heading 1 26" xfId="1677"/>
    <cellStyle name="Heading 1 27" xfId="1678"/>
    <cellStyle name="Heading 1 28" xfId="1679"/>
    <cellStyle name="Heading 1 29" xfId="1680"/>
    <cellStyle name="Heading 1 3" xfId="1681"/>
    <cellStyle name="Heading 1 30" xfId="1682"/>
    <cellStyle name="Heading 1 31" xfId="1683"/>
    <cellStyle name="Heading 1 32" xfId="1684"/>
    <cellStyle name="Heading 1 33" xfId="1685"/>
    <cellStyle name="Heading 1 34" xfId="1686"/>
    <cellStyle name="Heading 1 35" xfId="1687"/>
    <cellStyle name="Heading 1 36" xfId="1688"/>
    <cellStyle name="Heading 1 37" xfId="1689"/>
    <cellStyle name="Heading 1 38" xfId="1690"/>
    <cellStyle name="Heading 1 39" xfId="1691"/>
    <cellStyle name="Heading 1 4" xfId="1692"/>
    <cellStyle name="Heading 1 40" xfId="1693"/>
    <cellStyle name="Heading 1 41" xfId="1694"/>
    <cellStyle name="Heading 1 42" xfId="1695"/>
    <cellStyle name="Heading 1 43" xfId="1696"/>
    <cellStyle name="Heading 1 44" xfId="1697"/>
    <cellStyle name="Heading 1 45" xfId="1698"/>
    <cellStyle name="Heading 1 46" xfId="1699"/>
    <cellStyle name="Heading 1 47" xfId="1700"/>
    <cellStyle name="Heading 1 48" xfId="1701"/>
    <cellStyle name="Heading 1 49" xfId="1702"/>
    <cellStyle name="Heading 1 5" xfId="1703"/>
    <cellStyle name="Heading 1 50" xfId="1704"/>
    <cellStyle name="Heading 1 51" xfId="1705"/>
    <cellStyle name="Heading 1 52" xfId="1706"/>
    <cellStyle name="Heading 1 53" xfId="1707"/>
    <cellStyle name="Heading 1 54" xfId="1708"/>
    <cellStyle name="Heading 1 55" xfId="1709"/>
    <cellStyle name="Heading 1 56" xfId="1710"/>
    <cellStyle name="Heading 1 57" xfId="1711"/>
    <cellStyle name="Heading 1 58" xfId="1712"/>
    <cellStyle name="Heading 1 59" xfId="1713"/>
    <cellStyle name="Heading 1 6" xfId="1714"/>
    <cellStyle name="Heading 1 60" xfId="1715"/>
    <cellStyle name="Heading 1 61" xfId="1716"/>
    <cellStyle name="Heading 1 62" xfId="1717"/>
    <cellStyle name="Heading 1 63" xfId="1718"/>
    <cellStyle name="Heading 1 64" xfId="1719"/>
    <cellStyle name="Heading 1 65" xfId="1720"/>
    <cellStyle name="Heading 1 66" xfId="1721"/>
    <cellStyle name="Heading 1 67" xfId="1722"/>
    <cellStyle name="Heading 1 68" xfId="1723"/>
    <cellStyle name="Heading 1 69" xfId="1724"/>
    <cellStyle name="Heading 1 7" xfId="1725"/>
    <cellStyle name="Heading 1 70" xfId="1726"/>
    <cellStyle name="Heading 1 71" xfId="1727"/>
    <cellStyle name="Heading 1 72" xfId="1728"/>
    <cellStyle name="Heading 1 73" xfId="1729"/>
    <cellStyle name="Heading 1 74" xfId="1730"/>
    <cellStyle name="Heading 1 75" xfId="1731"/>
    <cellStyle name="Heading 1 76" xfId="1732"/>
    <cellStyle name="Heading 1 77" xfId="1733"/>
    <cellStyle name="Heading 1 78" xfId="1734"/>
    <cellStyle name="Heading 1 79" xfId="1735"/>
    <cellStyle name="Heading 1 8" xfId="1736"/>
    <cellStyle name="Heading 1 80" xfId="1737"/>
    <cellStyle name="Heading 1 81" xfId="1738"/>
    <cellStyle name="Heading 1 82" xfId="1739"/>
    <cellStyle name="Heading 1 83" xfId="1740"/>
    <cellStyle name="Heading 1 84" xfId="1741"/>
    <cellStyle name="Heading 1 85" xfId="1742"/>
    <cellStyle name="Heading 1 86" xfId="1743"/>
    <cellStyle name="Heading 1 87" xfId="1744"/>
    <cellStyle name="Heading 1 88" xfId="1745"/>
    <cellStyle name="Heading 1 89" xfId="1746"/>
    <cellStyle name="Heading 1 9" xfId="1747"/>
    <cellStyle name="Heading 1 90" xfId="1748"/>
    <cellStyle name="Heading 1 91" xfId="1749"/>
    <cellStyle name="Heading 1 92" xfId="1750"/>
    <cellStyle name="Heading 1 93" xfId="1751"/>
    <cellStyle name="Heading 1 94" xfId="1752"/>
    <cellStyle name="Heading 1 95" xfId="1753"/>
    <cellStyle name="Heading 1 96" xfId="1754"/>
    <cellStyle name="Heading 1 97" xfId="1755"/>
    <cellStyle name="Heading 1 98" xfId="1756"/>
    <cellStyle name="Heading 1 99" xfId="1757"/>
    <cellStyle name="Heading 2" xfId="1758" builtinId="17" customBuiltin="1"/>
    <cellStyle name="Heading 2 10" xfId="1759"/>
    <cellStyle name="Heading 2 100" xfId="1760"/>
    <cellStyle name="Heading 2 101" xfId="1761"/>
    <cellStyle name="Heading 2 102" xfId="1762"/>
    <cellStyle name="Heading 2 103" xfId="1763"/>
    <cellStyle name="Heading 2 104" xfId="1764"/>
    <cellStyle name="Heading 2 105" xfId="1765"/>
    <cellStyle name="Heading 2 106" xfId="1766"/>
    <cellStyle name="Heading 2 107" xfId="1767"/>
    <cellStyle name="Heading 2 108" xfId="1768"/>
    <cellStyle name="Heading 2 109" xfId="1769"/>
    <cellStyle name="Heading 2 11" xfId="1770"/>
    <cellStyle name="Heading 2 110" xfId="1771"/>
    <cellStyle name="Heading 2 111" xfId="1772"/>
    <cellStyle name="Heading 2 112" xfId="1773"/>
    <cellStyle name="Heading 2 113" xfId="1774"/>
    <cellStyle name="Heading 2 114" xfId="1775"/>
    <cellStyle name="Heading 2 115" xfId="1776"/>
    <cellStyle name="Heading 2 116" xfId="1777"/>
    <cellStyle name="Heading 2 117" xfId="1778"/>
    <cellStyle name="Heading 2 12" xfId="1779"/>
    <cellStyle name="Heading 2 13" xfId="1780"/>
    <cellStyle name="Heading 2 14" xfId="1781"/>
    <cellStyle name="Heading 2 15" xfId="1782"/>
    <cellStyle name="Heading 2 16" xfId="1783"/>
    <cellStyle name="Heading 2 17" xfId="1784"/>
    <cellStyle name="Heading 2 18" xfId="1785"/>
    <cellStyle name="Heading 2 19" xfId="1786"/>
    <cellStyle name="Heading 2 2" xfId="1787"/>
    <cellStyle name="Heading 2 20" xfId="1788"/>
    <cellStyle name="Heading 2 21" xfId="1789"/>
    <cellStyle name="Heading 2 22" xfId="1790"/>
    <cellStyle name="Heading 2 23" xfId="1791"/>
    <cellStyle name="Heading 2 24" xfId="1792"/>
    <cellStyle name="Heading 2 25" xfId="1793"/>
    <cellStyle name="Heading 2 26" xfId="1794"/>
    <cellStyle name="Heading 2 27" xfId="1795"/>
    <cellStyle name="Heading 2 28" xfId="1796"/>
    <cellStyle name="Heading 2 29" xfId="1797"/>
    <cellStyle name="Heading 2 3" xfId="1798"/>
    <cellStyle name="Heading 2 30" xfId="1799"/>
    <cellStyle name="Heading 2 31" xfId="1800"/>
    <cellStyle name="Heading 2 32" xfId="1801"/>
    <cellStyle name="Heading 2 33" xfId="1802"/>
    <cellStyle name="Heading 2 34" xfId="1803"/>
    <cellStyle name="Heading 2 35" xfId="1804"/>
    <cellStyle name="Heading 2 36" xfId="1805"/>
    <cellStyle name="Heading 2 37" xfId="1806"/>
    <cellStyle name="Heading 2 38" xfId="1807"/>
    <cellStyle name="Heading 2 39" xfId="1808"/>
    <cellStyle name="Heading 2 4" xfId="1809"/>
    <cellStyle name="Heading 2 40" xfId="1810"/>
    <cellStyle name="Heading 2 41" xfId="1811"/>
    <cellStyle name="Heading 2 42" xfId="1812"/>
    <cellStyle name="Heading 2 43" xfId="1813"/>
    <cellStyle name="Heading 2 44" xfId="1814"/>
    <cellStyle name="Heading 2 45" xfId="1815"/>
    <cellStyle name="Heading 2 46" xfId="1816"/>
    <cellStyle name="Heading 2 47" xfId="1817"/>
    <cellStyle name="Heading 2 48" xfId="1818"/>
    <cellStyle name="Heading 2 49" xfId="1819"/>
    <cellStyle name="Heading 2 5" xfId="1820"/>
    <cellStyle name="Heading 2 50" xfId="1821"/>
    <cellStyle name="Heading 2 51" xfId="1822"/>
    <cellStyle name="Heading 2 52" xfId="1823"/>
    <cellStyle name="Heading 2 53" xfId="1824"/>
    <cellStyle name="Heading 2 54" xfId="1825"/>
    <cellStyle name="Heading 2 55" xfId="1826"/>
    <cellStyle name="Heading 2 56" xfId="1827"/>
    <cellStyle name="Heading 2 57" xfId="1828"/>
    <cellStyle name="Heading 2 58" xfId="1829"/>
    <cellStyle name="Heading 2 59" xfId="1830"/>
    <cellStyle name="Heading 2 6" xfId="1831"/>
    <cellStyle name="Heading 2 60" xfId="1832"/>
    <cellStyle name="Heading 2 61" xfId="1833"/>
    <cellStyle name="Heading 2 62" xfId="1834"/>
    <cellStyle name="Heading 2 63" xfId="1835"/>
    <cellStyle name="Heading 2 64" xfId="1836"/>
    <cellStyle name="Heading 2 65" xfId="1837"/>
    <cellStyle name="Heading 2 66" xfId="1838"/>
    <cellStyle name="Heading 2 67" xfId="1839"/>
    <cellStyle name="Heading 2 68" xfId="1840"/>
    <cellStyle name="Heading 2 69" xfId="1841"/>
    <cellStyle name="Heading 2 7" xfId="1842"/>
    <cellStyle name="Heading 2 70" xfId="1843"/>
    <cellStyle name="Heading 2 71" xfId="1844"/>
    <cellStyle name="Heading 2 72" xfId="1845"/>
    <cellStyle name="Heading 2 73" xfId="1846"/>
    <cellStyle name="Heading 2 74" xfId="1847"/>
    <cellStyle name="Heading 2 75" xfId="1848"/>
    <cellStyle name="Heading 2 76" xfId="1849"/>
    <cellStyle name="Heading 2 77" xfId="1850"/>
    <cellStyle name="Heading 2 78" xfId="1851"/>
    <cellStyle name="Heading 2 79" xfId="1852"/>
    <cellStyle name="Heading 2 8" xfId="1853"/>
    <cellStyle name="Heading 2 80" xfId="1854"/>
    <cellStyle name="Heading 2 81" xfId="1855"/>
    <cellStyle name="Heading 2 82" xfId="1856"/>
    <cellStyle name="Heading 2 83" xfId="1857"/>
    <cellStyle name="Heading 2 84" xfId="1858"/>
    <cellStyle name="Heading 2 85" xfId="1859"/>
    <cellStyle name="Heading 2 86" xfId="1860"/>
    <cellStyle name="Heading 2 87" xfId="1861"/>
    <cellStyle name="Heading 2 88" xfId="1862"/>
    <cellStyle name="Heading 2 89" xfId="1863"/>
    <cellStyle name="Heading 2 9" xfId="1864"/>
    <cellStyle name="Heading 2 90" xfId="1865"/>
    <cellStyle name="Heading 2 91" xfId="1866"/>
    <cellStyle name="Heading 2 92" xfId="1867"/>
    <cellStyle name="Heading 2 93" xfId="1868"/>
    <cellStyle name="Heading 2 94" xfId="1869"/>
    <cellStyle name="Heading 2 95" xfId="1870"/>
    <cellStyle name="Heading 2 96" xfId="1871"/>
    <cellStyle name="Heading 2 97" xfId="1872"/>
    <cellStyle name="Heading 2 98" xfId="1873"/>
    <cellStyle name="Heading 2 99" xfId="1874"/>
    <cellStyle name="Heading 3" xfId="1875" builtinId="18" customBuiltin="1"/>
    <cellStyle name="Heading 3 10" xfId="1876"/>
    <cellStyle name="Heading 3 11" xfId="1877"/>
    <cellStyle name="Heading 3 12" xfId="1878"/>
    <cellStyle name="Heading 3 13" xfId="1879"/>
    <cellStyle name="Heading 3 14" xfId="1880"/>
    <cellStyle name="Heading 3 15" xfId="1881"/>
    <cellStyle name="Heading 3 16" xfId="1882"/>
    <cellStyle name="Heading 3 17" xfId="1883"/>
    <cellStyle name="Heading 3 18" xfId="1884"/>
    <cellStyle name="Heading 3 19" xfId="1885"/>
    <cellStyle name="Heading 3 2" xfId="1886"/>
    <cellStyle name="Heading 3 20" xfId="1887"/>
    <cellStyle name="Heading 3 21" xfId="1888"/>
    <cellStyle name="Heading 3 22" xfId="1889"/>
    <cellStyle name="Heading 3 23" xfId="1890"/>
    <cellStyle name="Heading 3 24" xfId="1891"/>
    <cellStyle name="Heading 3 25" xfId="1892"/>
    <cellStyle name="Heading 3 26" xfId="1893"/>
    <cellStyle name="Heading 3 27" xfId="1894"/>
    <cellStyle name="Heading 3 28" xfId="1895"/>
    <cellStyle name="Heading 3 29" xfId="1896"/>
    <cellStyle name="Heading 3 3" xfId="1897"/>
    <cellStyle name="Heading 3 30" xfId="1898"/>
    <cellStyle name="Heading 3 31" xfId="1899"/>
    <cellStyle name="Heading 3 32" xfId="1900"/>
    <cellStyle name="Heading 3 4" xfId="1901"/>
    <cellStyle name="Heading 3 5" xfId="1902"/>
    <cellStyle name="Heading 3 6" xfId="1903"/>
    <cellStyle name="Heading 3 7" xfId="1904"/>
    <cellStyle name="Heading 3 8" xfId="1905"/>
    <cellStyle name="Heading 3 9" xfId="1906"/>
    <cellStyle name="Heading 4" xfId="1907" builtinId="19" customBuiltin="1"/>
    <cellStyle name="Heading 4 10" xfId="1908"/>
    <cellStyle name="Heading 4 11" xfId="1909"/>
    <cellStyle name="Heading 4 12" xfId="1910"/>
    <cellStyle name="Heading 4 13" xfId="1911"/>
    <cellStyle name="Heading 4 14" xfId="1912"/>
    <cellStyle name="Heading 4 15" xfId="1913"/>
    <cellStyle name="Heading 4 16" xfId="1914"/>
    <cellStyle name="Heading 4 17" xfId="1915"/>
    <cellStyle name="Heading 4 18" xfId="1916"/>
    <cellStyle name="Heading 4 19" xfId="1917"/>
    <cellStyle name="Heading 4 2" xfId="1918"/>
    <cellStyle name="Heading 4 20" xfId="1919"/>
    <cellStyle name="Heading 4 21" xfId="1920"/>
    <cellStyle name="Heading 4 22" xfId="1921"/>
    <cellStyle name="Heading 4 23" xfId="1922"/>
    <cellStyle name="Heading 4 24" xfId="1923"/>
    <cellStyle name="Heading 4 25" xfId="1924"/>
    <cellStyle name="Heading 4 26" xfId="1925"/>
    <cellStyle name="Heading 4 27" xfId="1926"/>
    <cellStyle name="Heading 4 28" xfId="1927"/>
    <cellStyle name="Heading 4 29" xfId="1928"/>
    <cellStyle name="Heading 4 3" xfId="1929"/>
    <cellStyle name="Heading 4 30" xfId="1930"/>
    <cellStyle name="Heading 4 31" xfId="1931"/>
    <cellStyle name="Heading 4 32" xfId="1932"/>
    <cellStyle name="Heading 4 4" xfId="1933"/>
    <cellStyle name="Heading 4 5" xfId="1934"/>
    <cellStyle name="Heading 4 6" xfId="1935"/>
    <cellStyle name="Heading 4 7" xfId="1936"/>
    <cellStyle name="Heading 4 8" xfId="1937"/>
    <cellStyle name="Heading 4 9" xfId="1938"/>
    <cellStyle name="Heading1" xfId="1939"/>
    <cellStyle name="Heading2" xfId="1940"/>
    <cellStyle name="Input" xfId="1941" builtinId="20" customBuiltin="1"/>
    <cellStyle name="Input [yellow]" xfId="1942"/>
    <cellStyle name="Input 10" xfId="1943"/>
    <cellStyle name="Input 11" xfId="1944"/>
    <cellStyle name="Input 12" xfId="1945"/>
    <cellStyle name="Input 13" xfId="1946"/>
    <cellStyle name="Input 14" xfId="1947"/>
    <cellStyle name="Input 15" xfId="1948"/>
    <cellStyle name="Input 16" xfId="1949"/>
    <cellStyle name="Input 17" xfId="1950"/>
    <cellStyle name="Input 18" xfId="1951"/>
    <cellStyle name="Input 19" xfId="1952"/>
    <cellStyle name="Input 2" xfId="1953"/>
    <cellStyle name="Input 20" xfId="1954"/>
    <cellStyle name="Input 21" xfId="1955"/>
    <cellStyle name="Input 22" xfId="1956"/>
    <cellStyle name="Input 23" xfId="1957"/>
    <cellStyle name="Input 24" xfId="1958"/>
    <cellStyle name="Input 25" xfId="1959"/>
    <cellStyle name="Input 26" xfId="1960"/>
    <cellStyle name="Input 27" xfId="1961"/>
    <cellStyle name="Input 28" xfId="1962"/>
    <cellStyle name="Input 29" xfId="1963"/>
    <cellStyle name="Input 3" xfId="1964"/>
    <cellStyle name="Input 30" xfId="1965"/>
    <cellStyle name="Input 31" xfId="1966"/>
    <cellStyle name="Input 32" xfId="1967"/>
    <cellStyle name="Input 4" xfId="1968"/>
    <cellStyle name="Input 5" xfId="1969"/>
    <cellStyle name="Input 6" xfId="1970"/>
    <cellStyle name="Input 7" xfId="1971"/>
    <cellStyle name="Input 8" xfId="1972"/>
    <cellStyle name="Input 9" xfId="1973"/>
    <cellStyle name="Integer" xfId="1974"/>
    <cellStyle name="Lines" xfId="1975"/>
    <cellStyle name="Linked Cell" xfId="1976" builtinId="24" customBuiltin="1"/>
    <cellStyle name="Linked Cell 10" xfId="1977"/>
    <cellStyle name="Linked Cell 11" xfId="1978"/>
    <cellStyle name="Linked Cell 12" xfId="1979"/>
    <cellStyle name="Linked Cell 13" xfId="1980"/>
    <cellStyle name="Linked Cell 14" xfId="1981"/>
    <cellStyle name="Linked Cell 15" xfId="1982"/>
    <cellStyle name="Linked Cell 16" xfId="1983"/>
    <cellStyle name="Linked Cell 17" xfId="1984"/>
    <cellStyle name="Linked Cell 18" xfId="1985"/>
    <cellStyle name="Linked Cell 19" xfId="1986"/>
    <cellStyle name="Linked Cell 2" xfId="1987"/>
    <cellStyle name="Linked Cell 20" xfId="1988"/>
    <cellStyle name="Linked Cell 21" xfId="1989"/>
    <cellStyle name="Linked Cell 22" xfId="1990"/>
    <cellStyle name="Linked Cell 23" xfId="1991"/>
    <cellStyle name="Linked Cell 24" xfId="1992"/>
    <cellStyle name="Linked Cell 25" xfId="1993"/>
    <cellStyle name="Linked Cell 26" xfId="1994"/>
    <cellStyle name="Linked Cell 27" xfId="1995"/>
    <cellStyle name="Linked Cell 28" xfId="1996"/>
    <cellStyle name="Linked Cell 29" xfId="1997"/>
    <cellStyle name="Linked Cell 3" xfId="1998"/>
    <cellStyle name="Linked Cell 30" xfId="1999"/>
    <cellStyle name="Linked Cell 31" xfId="2000"/>
    <cellStyle name="Linked Cell 32" xfId="2001"/>
    <cellStyle name="Linked Cell 4" xfId="2002"/>
    <cellStyle name="Linked Cell 5" xfId="2003"/>
    <cellStyle name="Linked Cell 6" xfId="2004"/>
    <cellStyle name="Linked Cell 7" xfId="2005"/>
    <cellStyle name="Linked Cell 8" xfId="2006"/>
    <cellStyle name="Linked Cell 9" xfId="2007"/>
    <cellStyle name="moi" xfId="2008"/>
    <cellStyle name="Monétaire [0]_TARIFFS DB" xfId="2009"/>
    <cellStyle name="Monétaire_TARIFFS DB" xfId="2010"/>
    <cellStyle name="n" xfId="2011"/>
    <cellStyle name="Neutral" xfId="2012" builtinId="28" customBuiltin="1"/>
    <cellStyle name="Neutral 10" xfId="2013"/>
    <cellStyle name="Neutral 11" xfId="2014"/>
    <cellStyle name="Neutral 12" xfId="2015"/>
    <cellStyle name="Neutral 13" xfId="2016"/>
    <cellStyle name="Neutral 14" xfId="2017"/>
    <cellStyle name="Neutral 15" xfId="2018"/>
    <cellStyle name="Neutral 16" xfId="2019"/>
    <cellStyle name="Neutral 17" xfId="2020"/>
    <cellStyle name="Neutral 18" xfId="2021"/>
    <cellStyle name="Neutral 19" xfId="2022"/>
    <cellStyle name="Neutral 2" xfId="2023"/>
    <cellStyle name="Neutral 20" xfId="2024"/>
    <cellStyle name="Neutral 21" xfId="2025"/>
    <cellStyle name="Neutral 22" xfId="2026"/>
    <cellStyle name="Neutral 23" xfId="2027"/>
    <cellStyle name="Neutral 24" xfId="2028"/>
    <cellStyle name="Neutral 25" xfId="2029"/>
    <cellStyle name="Neutral 26" xfId="2030"/>
    <cellStyle name="Neutral 27" xfId="2031"/>
    <cellStyle name="Neutral 28" xfId="2032"/>
    <cellStyle name="Neutral 29" xfId="2033"/>
    <cellStyle name="Neutral 3" xfId="2034"/>
    <cellStyle name="Neutral 30" xfId="2035"/>
    <cellStyle name="Neutral 31" xfId="2036"/>
    <cellStyle name="Neutral 32" xfId="2037"/>
    <cellStyle name="Neutral 4" xfId="2038"/>
    <cellStyle name="Neutral 5" xfId="2039"/>
    <cellStyle name="Neutral 6" xfId="2040"/>
    <cellStyle name="Neutral 7" xfId="2041"/>
    <cellStyle name="Neutral 8" xfId="2042"/>
    <cellStyle name="Neutral 9" xfId="2043"/>
    <cellStyle name="New Times Roman" xfId="2044"/>
    <cellStyle name="No borders" xfId="2045"/>
    <cellStyle name="no dec" xfId="2046"/>
    <cellStyle name="Normal" xfId="0" builtinId="0"/>
    <cellStyle name="Normal - Style1" xfId="2047"/>
    <cellStyle name="Normal 105" xfId="2048"/>
    <cellStyle name="Normal 2" xfId="2049"/>
    <cellStyle name="Normal 26" xfId="2050"/>
    <cellStyle name="Normal 27" xfId="2051"/>
    <cellStyle name="Normal 28" xfId="2052"/>
    <cellStyle name="Normal 29" xfId="2053"/>
    <cellStyle name="Normal 30" xfId="2054"/>
    <cellStyle name="Normal 47" xfId="2055"/>
    <cellStyle name="Normal 49" xfId="2056"/>
    <cellStyle name="Normal 51" xfId="2057"/>
    <cellStyle name="Normal 52" xfId="2058"/>
    <cellStyle name="Normal 53" xfId="2059"/>
    <cellStyle name="Normal 54" xfId="2060"/>
    <cellStyle name="Normal 58" xfId="2061"/>
    <cellStyle name="Normal 63" xfId="2062"/>
    <cellStyle name="Normal 65" xfId="2063"/>
    <cellStyle name="Normal 66" xfId="2064"/>
    <cellStyle name="Normal 88" xfId="2065"/>
    <cellStyle name="Normal 89" xfId="2066"/>
    <cellStyle name="Normal 95" xfId="2067"/>
    <cellStyle name="Normal_Sheet1" xfId="2068"/>
    <cellStyle name="Normal_Thuyet minh" xfId="2069"/>
    <cellStyle name="Normal_Von" xfId="2070"/>
    <cellStyle name="Note 10" xfId="2071"/>
    <cellStyle name="Note 100" xfId="2072"/>
    <cellStyle name="Note 101" xfId="2073"/>
    <cellStyle name="Note 102" xfId="2074"/>
    <cellStyle name="Note 103" xfId="2075"/>
    <cellStyle name="Note 104" xfId="2076"/>
    <cellStyle name="Note 105" xfId="2077"/>
    <cellStyle name="Note 106" xfId="2078"/>
    <cellStyle name="Note 107" xfId="2079"/>
    <cellStyle name="Note 108" xfId="2080"/>
    <cellStyle name="Note 109" xfId="2081"/>
    <cellStyle name="Note 11" xfId="2082"/>
    <cellStyle name="Note 110" xfId="2083"/>
    <cellStyle name="Note 111" xfId="2084"/>
    <cellStyle name="Note 112" xfId="2085"/>
    <cellStyle name="Note 113" xfId="2086"/>
    <cellStyle name="Note 114" xfId="2087"/>
    <cellStyle name="Note 115" xfId="2088"/>
    <cellStyle name="Note 116" xfId="2089"/>
    <cellStyle name="Note 117" xfId="2090"/>
    <cellStyle name="Note 12" xfId="2091"/>
    <cellStyle name="Note 13" xfId="2092"/>
    <cellStyle name="Note 14" xfId="2093"/>
    <cellStyle name="Note 15" xfId="2094"/>
    <cellStyle name="Note 16" xfId="2095"/>
    <cellStyle name="Note 17" xfId="2096"/>
    <cellStyle name="Note 18" xfId="2097"/>
    <cellStyle name="Note 19" xfId="2098"/>
    <cellStyle name="Note 2" xfId="2099"/>
    <cellStyle name="Note 20" xfId="2100"/>
    <cellStyle name="Note 21" xfId="2101"/>
    <cellStyle name="Note 22" xfId="2102"/>
    <cellStyle name="Note 23" xfId="2103"/>
    <cellStyle name="Note 24" xfId="2104"/>
    <cellStyle name="Note 25" xfId="2105"/>
    <cellStyle name="Note 26" xfId="2106"/>
    <cellStyle name="Note 27" xfId="2107"/>
    <cellStyle name="Note 28" xfId="2108"/>
    <cellStyle name="Note 29" xfId="2109"/>
    <cellStyle name="Note 3" xfId="2110"/>
    <cellStyle name="Note 30" xfId="2111"/>
    <cellStyle name="Note 31" xfId="2112"/>
    <cellStyle name="Note 32" xfId="2113"/>
    <cellStyle name="Note 33" xfId="2114"/>
    <cellStyle name="Note 34" xfId="2115"/>
    <cellStyle name="Note 35" xfId="2116"/>
    <cellStyle name="Note 36" xfId="2117"/>
    <cellStyle name="Note 37" xfId="2118"/>
    <cellStyle name="Note 38" xfId="2119"/>
    <cellStyle name="Note 39" xfId="2120"/>
    <cellStyle name="Note 4" xfId="2121"/>
    <cellStyle name="Note 40" xfId="2122"/>
    <cellStyle name="Note 41" xfId="2123"/>
    <cellStyle name="Note 42" xfId="2124"/>
    <cellStyle name="Note 43" xfId="2125"/>
    <cellStyle name="Note 44" xfId="2126"/>
    <cellStyle name="Note 45" xfId="2127"/>
    <cellStyle name="Note 46" xfId="2128"/>
    <cellStyle name="Note 47" xfId="2129"/>
    <cellStyle name="Note 48" xfId="2130"/>
    <cellStyle name="Note 49" xfId="2131"/>
    <cellStyle name="Note 5" xfId="2132"/>
    <cellStyle name="Note 50" xfId="2133"/>
    <cellStyle name="Note 51" xfId="2134"/>
    <cellStyle name="Note 52" xfId="2135"/>
    <cellStyle name="Note 53" xfId="2136"/>
    <cellStyle name="Note 54" xfId="2137"/>
    <cellStyle name="Note 55" xfId="2138"/>
    <cellStyle name="Note 56" xfId="2139"/>
    <cellStyle name="Note 57" xfId="2140"/>
    <cellStyle name="Note 58" xfId="2141"/>
    <cellStyle name="Note 59" xfId="2142"/>
    <cellStyle name="Note 6" xfId="2143"/>
    <cellStyle name="Note 60" xfId="2144"/>
    <cellStyle name="Note 61" xfId="2145"/>
    <cellStyle name="Note 62" xfId="2146"/>
    <cellStyle name="Note 63" xfId="2147"/>
    <cellStyle name="Note 64" xfId="2148"/>
    <cellStyle name="Note 65" xfId="2149"/>
    <cellStyle name="Note 66" xfId="2150"/>
    <cellStyle name="Note 67" xfId="2151"/>
    <cellStyle name="Note 68" xfId="2152"/>
    <cellStyle name="Note 69" xfId="2153"/>
    <cellStyle name="Note 7" xfId="2154"/>
    <cellStyle name="Note 70" xfId="2155"/>
    <cellStyle name="Note 71" xfId="2156"/>
    <cellStyle name="Note 72" xfId="2157"/>
    <cellStyle name="Note 73" xfId="2158"/>
    <cellStyle name="Note 74" xfId="2159"/>
    <cellStyle name="Note 75" xfId="2160"/>
    <cellStyle name="Note 76" xfId="2161"/>
    <cellStyle name="Note 77" xfId="2162"/>
    <cellStyle name="Note 78" xfId="2163"/>
    <cellStyle name="Note 79" xfId="2164"/>
    <cellStyle name="Note 8" xfId="2165"/>
    <cellStyle name="Note 80" xfId="2166"/>
    <cellStyle name="Note 81" xfId="2167"/>
    <cellStyle name="Note 82" xfId="2168"/>
    <cellStyle name="Note 83" xfId="2169"/>
    <cellStyle name="Note 84" xfId="2170"/>
    <cellStyle name="Note 85" xfId="2171"/>
    <cellStyle name="Note 86" xfId="2172"/>
    <cellStyle name="Note 87" xfId="2173"/>
    <cellStyle name="Note 88" xfId="2174"/>
    <cellStyle name="Note 89" xfId="2175"/>
    <cellStyle name="Note 9" xfId="2176"/>
    <cellStyle name="Note 90" xfId="2177"/>
    <cellStyle name="Note 91" xfId="2178"/>
    <cellStyle name="Note 92" xfId="2179"/>
    <cellStyle name="Note 93" xfId="2180"/>
    <cellStyle name="Note 94" xfId="2181"/>
    <cellStyle name="Note 95" xfId="2182"/>
    <cellStyle name="Note 96" xfId="2183"/>
    <cellStyle name="Note 97" xfId="2184"/>
    <cellStyle name="Note 98" xfId="2185"/>
    <cellStyle name="Note 99" xfId="2186"/>
    <cellStyle name="Œ…‹æØ‚è [0.00]_laroux" xfId="2187"/>
    <cellStyle name="Œ…‹æØ‚è_laroux" xfId="2188"/>
    <cellStyle name="Output" xfId="2189" builtinId="21" customBuiltin="1"/>
    <cellStyle name="Output 10" xfId="2190"/>
    <cellStyle name="Output 11" xfId="2191"/>
    <cellStyle name="Output 12" xfId="2192"/>
    <cellStyle name="Output 13" xfId="2193"/>
    <cellStyle name="Output 14" xfId="2194"/>
    <cellStyle name="Output 15" xfId="2195"/>
    <cellStyle name="Output 16" xfId="2196"/>
    <cellStyle name="Output 17" xfId="2197"/>
    <cellStyle name="Output 18" xfId="2198"/>
    <cellStyle name="Output 19" xfId="2199"/>
    <cellStyle name="Output 2" xfId="2200"/>
    <cellStyle name="Output 20" xfId="2201"/>
    <cellStyle name="Output 21" xfId="2202"/>
    <cellStyle name="Output 22" xfId="2203"/>
    <cellStyle name="Output 23" xfId="2204"/>
    <cellStyle name="Output 24" xfId="2205"/>
    <cellStyle name="Output 25" xfId="2206"/>
    <cellStyle name="Output 26" xfId="2207"/>
    <cellStyle name="Output 27" xfId="2208"/>
    <cellStyle name="Output 28" xfId="2209"/>
    <cellStyle name="Output 29" xfId="2210"/>
    <cellStyle name="Output 3" xfId="2211"/>
    <cellStyle name="Output 30" xfId="2212"/>
    <cellStyle name="Output 31" xfId="2213"/>
    <cellStyle name="Output 32" xfId="2214"/>
    <cellStyle name="Output 4" xfId="2215"/>
    <cellStyle name="Output 5" xfId="2216"/>
    <cellStyle name="Output 6" xfId="2217"/>
    <cellStyle name="Output 7" xfId="2218"/>
    <cellStyle name="Output 8" xfId="2219"/>
    <cellStyle name="Output 9" xfId="2220"/>
    <cellStyle name="p" xfId="2221"/>
    <cellStyle name="Percent" xfId="2222" builtinId="5"/>
    <cellStyle name="Percent [2]" xfId="2223"/>
    <cellStyle name="PSChar" xfId="2224"/>
    <cellStyle name="PSDate" xfId="2225"/>
    <cellStyle name="PSDec" xfId="2226"/>
    <cellStyle name="PSHeading" xfId="2227"/>
    <cellStyle name="PSInt" xfId="2228"/>
    <cellStyle name="PSSpacer" xfId="2229"/>
    <cellStyle name="Standard_Anpassen der Amortisation" xfId="2230"/>
    <cellStyle name="Style 1" xfId="2231"/>
    <cellStyle name="T" xfId="2232"/>
    <cellStyle name="T_Book1" xfId="2233"/>
    <cellStyle name="th" xfId="2234"/>
    <cellStyle name="Title" xfId="2235" builtinId="15" customBuiltin="1"/>
    <cellStyle name="Title 2" xfId="2236"/>
    <cellStyle name="Title 3" xfId="2237"/>
    <cellStyle name="Title 4" xfId="2238"/>
    <cellStyle name="Title 5" xfId="2239"/>
    <cellStyle name="Title 6" xfId="2240"/>
    <cellStyle name="Title 7" xfId="2241"/>
    <cellStyle name="Title 8" xfId="2242"/>
    <cellStyle name="Total" xfId="2243" builtinId="25" customBuiltin="1"/>
    <cellStyle name="Total   Grand" xfId="2244"/>
    <cellStyle name="Total   Grand Double" xfId="2245"/>
    <cellStyle name="Total   Sub" xfId="2246"/>
    <cellStyle name="Total 10" xfId="2247"/>
    <cellStyle name="Total 100" xfId="2248"/>
    <cellStyle name="Total 101" xfId="2249"/>
    <cellStyle name="Total 102" xfId="2250"/>
    <cellStyle name="Total 103" xfId="2251"/>
    <cellStyle name="Total 104" xfId="2252"/>
    <cellStyle name="Total 105" xfId="2253"/>
    <cellStyle name="Total 106" xfId="2254"/>
    <cellStyle name="Total 107" xfId="2255"/>
    <cellStyle name="Total 108" xfId="2256"/>
    <cellStyle name="Total 109" xfId="2257"/>
    <cellStyle name="Total 11" xfId="2258"/>
    <cellStyle name="Total 110" xfId="2259"/>
    <cellStyle name="Total 111" xfId="2260"/>
    <cellStyle name="Total 112" xfId="2261"/>
    <cellStyle name="Total 113" xfId="2262"/>
    <cellStyle name="Total 114" xfId="2263"/>
    <cellStyle name="Total 115" xfId="2264"/>
    <cellStyle name="Total 116" xfId="2265"/>
    <cellStyle name="Total 117" xfId="2266"/>
    <cellStyle name="Total 12" xfId="2267"/>
    <cellStyle name="Total 13" xfId="2268"/>
    <cellStyle name="Total 14" xfId="2269"/>
    <cellStyle name="Total 15" xfId="2270"/>
    <cellStyle name="Total 16" xfId="2271"/>
    <cellStyle name="Total 17" xfId="2272"/>
    <cellStyle name="Total 18" xfId="2273"/>
    <cellStyle name="Total 19" xfId="2274"/>
    <cellStyle name="Total 2" xfId="2275"/>
    <cellStyle name="Total 20" xfId="2276"/>
    <cellStyle name="Total 21" xfId="2277"/>
    <cellStyle name="Total 22" xfId="2278"/>
    <cellStyle name="Total 23" xfId="2279"/>
    <cellStyle name="Total 24" xfId="2280"/>
    <cellStyle name="Total 25" xfId="2281"/>
    <cellStyle name="Total 26" xfId="2282"/>
    <cellStyle name="Total 27" xfId="2283"/>
    <cellStyle name="Total 28" xfId="2284"/>
    <cellStyle name="Total 29" xfId="2285"/>
    <cellStyle name="Total 3" xfId="2286"/>
    <cellStyle name="Total 30" xfId="2287"/>
    <cellStyle name="Total 31" xfId="2288"/>
    <cellStyle name="Total 32" xfId="2289"/>
    <cellStyle name="Total 33" xfId="2290"/>
    <cellStyle name="Total 34" xfId="2291"/>
    <cellStyle name="Total 35" xfId="2292"/>
    <cellStyle name="Total 36" xfId="2293"/>
    <cellStyle name="Total 37" xfId="2294"/>
    <cellStyle name="Total 38" xfId="2295"/>
    <cellStyle name="Total 39" xfId="2296"/>
    <cellStyle name="Total 4" xfId="2297"/>
    <cellStyle name="Total 40" xfId="2298"/>
    <cellStyle name="Total 41" xfId="2299"/>
    <cellStyle name="Total 42" xfId="2300"/>
    <cellStyle name="Total 43" xfId="2301"/>
    <cellStyle name="Total 44" xfId="2302"/>
    <cellStyle name="Total 45" xfId="2303"/>
    <cellStyle name="Total 46" xfId="2304"/>
    <cellStyle name="Total 47" xfId="2305"/>
    <cellStyle name="Total 48" xfId="2306"/>
    <cellStyle name="Total 49" xfId="2307"/>
    <cellStyle name="Total 5" xfId="2308"/>
    <cellStyle name="Total 50" xfId="2309"/>
    <cellStyle name="Total 51" xfId="2310"/>
    <cellStyle name="Total 52" xfId="2311"/>
    <cellStyle name="Total 53" xfId="2312"/>
    <cellStyle name="Total 54" xfId="2313"/>
    <cellStyle name="Total 55" xfId="2314"/>
    <cellStyle name="Total 56" xfId="2315"/>
    <cellStyle name="Total 57" xfId="2316"/>
    <cellStyle name="Total 58" xfId="2317"/>
    <cellStyle name="Total 59" xfId="2318"/>
    <cellStyle name="Total 6" xfId="2319"/>
    <cellStyle name="Total 60" xfId="2320"/>
    <cellStyle name="Total 61" xfId="2321"/>
    <cellStyle name="Total 62" xfId="2322"/>
    <cellStyle name="Total 63" xfId="2323"/>
    <cellStyle name="Total 64" xfId="2324"/>
    <cellStyle name="Total 65" xfId="2325"/>
    <cellStyle name="Total 66" xfId="2326"/>
    <cellStyle name="Total 67" xfId="2327"/>
    <cellStyle name="Total 68" xfId="2328"/>
    <cellStyle name="Total 69" xfId="2329"/>
    <cellStyle name="Total 7" xfId="2330"/>
    <cellStyle name="Total 70" xfId="2331"/>
    <cellStyle name="Total 71" xfId="2332"/>
    <cellStyle name="Total 72" xfId="2333"/>
    <cellStyle name="Total 73" xfId="2334"/>
    <cellStyle name="Total 74" xfId="2335"/>
    <cellStyle name="Total 75" xfId="2336"/>
    <cellStyle name="Total 76" xfId="2337"/>
    <cellStyle name="Total 77" xfId="2338"/>
    <cellStyle name="Total 78" xfId="2339"/>
    <cellStyle name="Total 79" xfId="2340"/>
    <cellStyle name="Total 8" xfId="2341"/>
    <cellStyle name="Total 80" xfId="2342"/>
    <cellStyle name="Total 81" xfId="2343"/>
    <cellStyle name="Total 82" xfId="2344"/>
    <cellStyle name="Total 83" xfId="2345"/>
    <cellStyle name="Total 84" xfId="2346"/>
    <cellStyle name="Total 85" xfId="2347"/>
    <cellStyle name="Total 86" xfId="2348"/>
    <cellStyle name="Total 87" xfId="2349"/>
    <cellStyle name="Total 88" xfId="2350"/>
    <cellStyle name="Total 89" xfId="2351"/>
    <cellStyle name="Total 9" xfId="2352"/>
    <cellStyle name="Total 90" xfId="2353"/>
    <cellStyle name="Total 91" xfId="2354"/>
    <cellStyle name="Total 92" xfId="2355"/>
    <cellStyle name="Total 93" xfId="2356"/>
    <cellStyle name="Total 94" xfId="2357"/>
    <cellStyle name="Total 95" xfId="2358"/>
    <cellStyle name="Total 96" xfId="2359"/>
    <cellStyle name="Total 97" xfId="2360"/>
    <cellStyle name="Total 98" xfId="2361"/>
    <cellStyle name="Total 99" xfId="2362"/>
    <cellStyle name="Two d.p." xfId="2363"/>
    <cellStyle name="viet" xfId="2364"/>
    <cellStyle name="viet2" xfId="2365"/>
    <cellStyle name="Währung [0]_Compiling Utility Macros" xfId="2366"/>
    <cellStyle name="Währung_Compiling Utility Macros" xfId="2367"/>
    <cellStyle name="Warning Text" xfId="2368" builtinId="11" customBuiltin="1"/>
    <cellStyle name="Warning Text 10" xfId="2369"/>
    <cellStyle name="Warning Text 11" xfId="2370"/>
    <cellStyle name="Warning Text 12" xfId="2371"/>
    <cellStyle name="Warning Text 13" xfId="2372"/>
    <cellStyle name="Warning Text 14" xfId="2373"/>
    <cellStyle name="Warning Text 15" xfId="2374"/>
    <cellStyle name="Warning Text 16" xfId="2375"/>
    <cellStyle name="Warning Text 17" xfId="2376"/>
    <cellStyle name="Warning Text 18" xfId="2377"/>
    <cellStyle name="Warning Text 19" xfId="2378"/>
    <cellStyle name="Warning Text 2" xfId="2379"/>
    <cellStyle name="Warning Text 20" xfId="2380"/>
    <cellStyle name="Warning Text 21" xfId="2381"/>
    <cellStyle name="Warning Text 22" xfId="2382"/>
    <cellStyle name="Warning Text 23" xfId="2383"/>
    <cellStyle name="Warning Text 24" xfId="2384"/>
    <cellStyle name="Warning Text 25" xfId="2385"/>
    <cellStyle name="Warning Text 26" xfId="2386"/>
    <cellStyle name="Warning Text 27" xfId="2387"/>
    <cellStyle name="Warning Text 28" xfId="2388"/>
    <cellStyle name="Warning Text 29" xfId="2389"/>
    <cellStyle name="Warning Text 3" xfId="2390"/>
    <cellStyle name="Warning Text 30" xfId="2391"/>
    <cellStyle name="Warning Text 31" xfId="2392"/>
    <cellStyle name="Warning Text 32" xfId="2393"/>
    <cellStyle name="Warning Text 4" xfId="2394"/>
    <cellStyle name="Warning Text 5" xfId="2395"/>
    <cellStyle name="Warning Text 6" xfId="2396"/>
    <cellStyle name="Warning Text 7" xfId="2397"/>
    <cellStyle name="Warning Text 8" xfId="2398"/>
    <cellStyle name="Warning Text 9" xfId="2399"/>
    <cellStyle name="y" xfId="2400"/>
    <cellStyle name=" [0.00]_ Att. 1- Cover" xfId="2401"/>
    <cellStyle name="_ Att. 1- Cover" xfId="2402"/>
    <cellStyle name="?_ Att. 1- Cover" xfId="2403"/>
    <cellStyle name="똿뗦먛귟 [0.00]_PRODUCT DETAIL Q1" xfId="2404"/>
    <cellStyle name="똿뗦먛귟_PRODUCT DETAIL Q1" xfId="2405"/>
    <cellStyle name="믅됞 [0.00]_PRODUCT DETAIL Q1" xfId="2406"/>
    <cellStyle name="믅됞_PRODUCT DETAIL Q1" xfId="2407"/>
    <cellStyle name="백분율_95" xfId="2408"/>
    <cellStyle name="뷭?_BOOKSHIP" xfId="2409"/>
    <cellStyle name="콤마 [0]_1202" xfId="2410"/>
    <cellStyle name="콤마_1202" xfId="2411"/>
    <cellStyle name="통화 [0]_1202" xfId="2412"/>
    <cellStyle name="통화_1202" xfId="2413"/>
    <cellStyle name="표준_(정보부문)월별인원계획" xfId="2414"/>
    <cellStyle name="一般_00Q3902REV.1" xfId="2415"/>
    <cellStyle name="千分位[0]_00Q3902REV.1" xfId="2416"/>
    <cellStyle name="千分位_00Q3902REV.1" xfId="2417"/>
    <cellStyle name="貨幣 [0]_00Q3902REV.1" xfId="2418"/>
    <cellStyle name="貨幣[0]_BRE" xfId="2419"/>
    <cellStyle name="貨幣_00Q3902REV.1" xfId="24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o%2013/Tho/BCTC%20V&#259;n%20ph&#242;ng%20cty/B&#225;o%20c&#225;o%20t&#224;i%20ch&#237;nh%20n&#259;m%202015/BCTC%20Qu&#253;%20III/BCTC%20QIII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elcome/My%20Documents/Trang%20t&#7843;i%20xu&#7889;ng/Documents%20and%20Settings/Vinaghost/Desktop/5%20-%20BCTC%20hop%20nhat%20q3%202011%20mo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ĐKT"/>
      <sheetName val="BCKQKD"/>
      <sheetName val="LCTT"/>
      <sheetName val="Thuyết minh"/>
      <sheetName val="11(Trang13)"/>
      <sheetName val="CT2(Trang9)"/>
      <sheetName val="TSCD"/>
      <sheetName val="VCSH"/>
      <sheetName val="thuyet minh (2)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~         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CÔNG TY CỔ PHẦN LICOGI 13</v>
          </cell>
        </row>
        <row r="2">
          <cell r="A2" t="str">
            <v>Đường Khuất Duy Tiến- Nhân Chính - Thanh Xuân - Hà nội</v>
          </cell>
        </row>
        <row r="3">
          <cell r="A3" t="str">
            <v>Tel: 04 3 5534 369                        Fax: 043 8 544 107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 LCTT"/>
      <sheetName val="LICDTS"/>
      <sheetName val="BS"/>
      <sheetName val="PLI"/>
      <sheetName val="CF"/>
      <sheetName val="TSCDHH"/>
      <sheetName val="Von"/>
      <sheetName val="Thuyet minh"/>
    </sheetNames>
    <sheetDataSet>
      <sheetData sheetId="0" refreshError="1"/>
      <sheetData sheetId="1" refreshError="1"/>
      <sheetData sheetId="2" refreshError="1">
        <row r="2">
          <cell r="A2" t="str">
            <v>Tòa nhà Licogi 13 - Khuất Duy Tiến - Nhân Chính - Thanh Xuân - Hà Nội</v>
          </cell>
        </row>
      </sheetData>
      <sheetData sheetId="3" refreshError="1"/>
      <sheetData sheetId="4" refreshError="1">
        <row r="3">
          <cell r="A3" t="str">
            <v>Tel: 043 5 534 369                          Fax: 043 8 544 107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E143"/>
  <sheetViews>
    <sheetView showGridLines="0" zoomScaleSheetLayoutView="100" workbookViewId="0">
      <pane xSplit="1" ySplit="9" topLeftCell="B131" activePane="bottomRight" state="frozen"/>
      <selection activeCell="J50" activeCellId="5" sqref="I48 I43 I44 C44 I49 J50"/>
      <selection pane="topRight" activeCell="J50" activeCellId="5" sqref="I48 I43 I44 C44 I49 J50"/>
      <selection pane="bottomLeft" activeCell="J50" activeCellId="5" sqref="I48 I43 I44 C44 I49 J50"/>
      <selection pane="bottomRight" activeCell="A91" sqref="A91:XFD91"/>
    </sheetView>
  </sheetViews>
  <sheetFormatPr defaultColWidth="8.875" defaultRowHeight="15.75"/>
  <cols>
    <col min="1" max="1" width="37.5" style="575" customWidth="1"/>
    <col min="2" max="2" width="6" style="575" customWidth="1"/>
    <col min="3" max="3" width="7.125" style="575" customWidth="1"/>
    <col min="4" max="4" width="17.25" style="575" customWidth="1"/>
    <col min="5" max="5" width="18.375" style="575" customWidth="1"/>
    <col min="6" max="16384" width="8.875" style="471"/>
  </cols>
  <sheetData>
    <row r="1" spans="1:5" s="505" customFormat="1" ht="15" customHeight="1">
      <c r="A1" s="504" t="s">
        <v>268</v>
      </c>
      <c r="B1" s="504"/>
      <c r="D1" s="506"/>
      <c r="E1" s="506" t="s">
        <v>57</v>
      </c>
    </row>
    <row r="2" spans="1:5" s="505" customFormat="1" ht="15" customHeight="1">
      <c r="A2" s="731" t="s">
        <v>70</v>
      </c>
      <c r="B2" s="732"/>
      <c r="C2" s="732"/>
      <c r="D2" s="737" t="s">
        <v>582</v>
      </c>
      <c r="E2" s="737"/>
    </row>
    <row r="3" spans="1:5" s="505" customFormat="1" ht="18.75" customHeight="1">
      <c r="A3" s="509" t="s">
        <v>74</v>
      </c>
      <c r="B3" s="510"/>
      <c r="C3" s="511"/>
      <c r="D3" s="738"/>
      <c r="E3" s="738"/>
    </row>
    <row r="4" spans="1:5" s="505" customFormat="1" ht="12" customHeight="1">
      <c r="A4" s="512"/>
      <c r="B4" s="512"/>
      <c r="C4" s="512"/>
      <c r="D4" s="512"/>
      <c r="E4" s="513" t="s">
        <v>361</v>
      </c>
    </row>
    <row r="5" spans="1:5" s="505" customFormat="1" ht="16.5" customHeight="1">
      <c r="A5" s="729" t="s">
        <v>58</v>
      </c>
      <c r="B5" s="729"/>
      <c r="C5" s="729"/>
      <c r="D5" s="729"/>
      <c r="E5" s="729"/>
    </row>
    <row r="6" spans="1:5" s="505" customFormat="1" ht="14.25" customHeight="1">
      <c r="A6" s="730" t="s">
        <v>583</v>
      </c>
      <c r="B6" s="730"/>
      <c r="C6" s="730"/>
      <c r="D6" s="730"/>
      <c r="E6" s="730"/>
    </row>
    <row r="7" spans="1:5" s="505" customFormat="1" ht="11.25" customHeight="1">
      <c r="A7" s="514"/>
      <c r="B7" s="514"/>
      <c r="C7" s="514"/>
      <c r="D7" s="514"/>
      <c r="E7" s="515" t="s">
        <v>174</v>
      </c>
    </row>
    <row r="8" spans="1:5" s="516" customFormat="1" ht="15" customHeight="1">
      <c r="A8" s="739" t="s">
        <v>243</v>
      </c>
      <c r="B8" s="735" t="s">
        <v>244</v>
      </c>
      <c r="C8" s="733" t="s">
        <v>245</v>
      </c>
      <c r="D8" s="742" t="s">
        <v>584</v>
      </c>
      <c r="E8" s="742" t="s">
        <v>556</v>
      </c>
    </row>
    <row r="9" spans="1:5" s="516" customFormat="1" ht="12.75" customHeight="1">
      <c r="A9" s="740"/>
      <c r="B9" s="736"/>
      <c r="C9" s="734"/>
      <c r="D9" s="743"/>
      <c r="E9" s="743"/>
    </row>
    <row r="10" spans="1:5" s="505" customFormat="1" ht="15" customHeight="1">
      <c r="A10" s="518" t="s">
        <v>136</v>
      </c>
      <c r="B10" s="519">
        <v>100</v>
      </c>
      <c r="C10" s="520"/>
      <c r="D10" s="521">
        <v>1378402610023</v>
      </c>
      <c r="E10" s="521">
        <v>1328500593153</v>
      </c>
    </row>
    <row r="11" spans="1:5" s="505" customFormat="1" ht="12.75" customHeight="1">
      <c r="A11" s="524" t="s">
        <v>209</v>
      </c>
      <c r="B11" s="525"/>
      <c r="C11" s="526"/>
      <c r="D11" s="522"/>
      <c r="E11" s="522"/>
    </row>
    <row r="12" spans="1:5" s="505" customFormat="1" ht="15" customHeight="1">
      <c r="A12" s="524" t="s">
        <v>145</v>
      </c>
      <c r="B12" s="525">
        <v>110</v>
      </c>
      <c r="C12" s="517" t="s">
        <v>208</v>
      </c>
      <c r="D12" s="522">
        <v>9201016673</v>
      </c>
      <c r="E12" s="522">
        <v>124458300761</v>
      </c>
    </row>
    <row r="13" spans="1:5" s="505" customFormat="1" ht="15" customHeight="1">
      <c r="A13" s="526" t="s">
        <v>123</v>
      </c>
      <c r="B13" s="528">
        <v>111</v>
      </c>
      <c r="C13" s="529"/>
      <c r="D13" s="530">
        <v>9201016673</v>
      </c>
      <c r="E13" s="530">
        <v>124458300761</v>
      </c>
    </row>
    <row r="14" spans="1:5" s="505" customFormat="1" ht="13.5" hidden="1" customHeight="1">
      <c r="A14" s="526" t="s">
        <v>146</v>
      </c>
      <c r="B14" s="528">
        <v>112</v>
      </c>
      <c r="C14" s="527"/>
      <c r="D14" s="530">
        <v>0</v>
      </c>
      <c r="E14" s="530"/>
    </row>
    <row r="15" spans="1:5" s="505" customFormat="1" ht="15" customHeight="1">
      <c r="A15" s="524" t="s">
        <v>175</v>
      </c>
      <c r="B15" s="525">
        <v>120</v>
      </c>
      <c r="C15" s="517"/>
      <c r="D15" s="522">
        <v>0</v>
      </c>
      <c r="E15" s="522">
        <v>0</v>
      </c>
    </row>
    <row r="16" spans="1:5" s="505" customFormat="1" ht="12.75" hidden="1" customHeight="1">
      <c r="A16" s="526" t="s">
        <v>135</v>
      </c>
      <c r="B16" s="528">
        <v>121</v>
      </c>
      <c r="C16" s="527"/>
      <c r="D16" s="530">
        <v>0</v>
      </c>
      <c r="E16" s="530"/>
    </row>
    <row r="17" spans="1:5" s="505" customFormat="1" ht="15" hidden="1" customHeight="1">
      <c r="A17" s="526" t="s">
        <v>165</v>
      </c>
      <c r="B17" s="528">
        <v>129</v>
      </c>
      <c r="C17" s="527"/>
      <c r="D17" s="530"/>
      <c r="E17" s="530"/>
    </row>
    <row r="18" spans="1:5" s="505" customFormat="1" ht="15" hidden="1" customHeight="1">
      <c r="A18" s="526"/>
      <c r="B18" s="528"/>
      <c r="C18" s="517"/>
      <c r="D18" s="530"/>
      <c r="E18" s="530"/>
    </row>
    <row r="19" spans="1:5" s="505" customFormat="1" ht="15" customHeight="1">
      <c r="A19" s="524" t="s">
        <v>147</v>
      </c>
      <c r="B19" s="525">
        <v>130</v>
      </c>
      <c r="C19" s="517"/>
      <c r="D19" s="522">
        <v>945120859767</v>
      </c>
      <c r="E19" s="522">
        <v>868634190007</v>
      </c>
    </row>
    <row r="20" spans="1:5" s="531" customFormat="1" ht="15" customHeight="1">
      <c r="A20" s="526" t="s">
        <v>148</v>
      </c>
      <c r="B20" s="528">
        <v>131</v>
      </c>
      <c r="C20" s="527" t="s">
        <v>377</v>
      </c>
      <c r="D20" s="530">
        <v>449021266437</v>
      </c>
      <c r="E20" s="530">
        <v>506004737324</v>
      </c>
    </row>
    <row r="21" spans="1:5" s="532" customFormat="1" ht="15" customHeight="1">
      <c r="A21" s="526" t="s">
        <v>149</v>
      </c>
      <c r="B21" s="528">
        <v>132</v>
      </c>
      <c r="C21" s="527" t="s">
        <v>378</v>
      </c>
      <c r="D21" s="530">
        <v>257623143508</v>
      </c>
      <c r="E21" s="530">
        <v>190289529004</v>
      </c>
    </row>
    <row r="22" spans="1:5" s="505" customFormat="1" ht="11.25" hidden="1" customHeight="1">
      <c r="A22" s="526" t="s">
        <v>125</v>
      </c>
      <c r="B22" s="528">
        <v>133</v>
      </c>
      <c r="C22" s="529"/>
      <c r="D22" s="530">
        <v>0</v>
      </c>
      <c r="E22" s="530">
        <v>0</v>
      </c>
    </row>
    <row r="23" spans="1:5" s="505" customFormat="1" ht="12.75" customHeight="1">
      <c r="A23" s="526" t="s">
        <v>560</v>
      </c>
      <c r="B23" s="528"/>
      <c r="C23" s="529"/>
      <c r="D23" s="530">
        <v>63650000000</v>
      </c>
      <c r="E23" s="530">
        <v>63650000000</v>
      </c>
    </row>
    <row r="24" spans="1:5" s="533" customFormat="1" ht="15" customHeight="1">
      <c r="A24" s="526" t="s">
        <v>495</v>
      </c>
      <c r="B24" s="528">
        <v>136</v>
      </c>
      <c r="C24" s="527" t="s">
        <v>320</v>
      </c>
      <c r="D24" s="530">
        <v>183734531832</v>
      </c>
      <c r="E24" s="530">
        <v>117598005689</v>
      </c>
    </row>
    <row r="25" spans="1:5" s="505" customFormat="1" ht="15" customHeight="1">
      <c r="A25" s="526" t="s">
        <v>490</v>
      </c>
      <c r="B25" s="528">
        <v>137</v>
      </c>
      <c r="C25" s="527"/>
      <c r="D25" s="530">
        <v>-8908082010</v>
      </c>
      <c r="E25" s="530">
        <v>-8908082010</v>
      </c>
    </row>
    <row r="26" spans="1:5" s="505" customFormat="1" ht="13.5" customHeight="1">
      <c r="A26" s="526" t="s">
        <v>491</v>
      </c>
      <c r="B26" s="528">
        <v>139</v>
      </c>
      <c r="C26" s="517"/>
      <c r="D26" s="530"/>
      <c r="E26" s="530"/>
    </row>
    <row r="27" spans="1:5" s="505" customFormat="1" ht="15" customHeight="1">
      <c r="A27" s="524" t="s">
        <v>137</v>
      </c>
      <c r="B27" s="525">
        <v>140</v>
      </c>
      <c r="C27" s="517"/>
      <c r="D27" s="522">
        <v>416878265588</v>
      </c>
      <c r="E27" s="522">
        <v>333268260165</v>
      </c>
    </row>
    <row r="28" spans="1:5" s="505" customFormat="1" ht="15" customHeight="1">
      <c r="A28" s="534" t="s">
        <v>138</v>
      </c>
      <c r="B28" s="535">
        <v>141</v>
      </c>
      <c r="C28" s="527" t="s">
        <v>321</v>
      </c>
      <c r="D28" s="530">
        <v>419462671398</v>
      </c>
      <c r="E28" s="530">
        <v>335852665975</v>
      </c>
    </row>
    <row r="29" spans="1:5" s="505" customFormat="1" ht="12.75" customHeight="1">
      <c r="A29" s="534" t="s">
        <v>166</v>
      </c>
      <c r="B29" s="535">
        <v>149</v>
      </c>
      <c r="C29" s="527"/>
      <c r="D29" s="530">
        <v>-2584405810</v>
      </c>
      <c r="E29" s="530">
        <v>-2584405810</v>
      </c>
    </row>
    <row r="30" spans="1:5" s="505" customFormat="1" ht="15" customHeight="1">
      <c r="A30" s="524" t="s">
        <v>150</v>
      </c>
      <c r="B30" s="525">
        <v>150</v>
      </c>
      <c r="C30" s="517"/>
      <c r="D30" s="522">
        <v>7202467995</v>
      </c>
      <c r="E30" s="522">
        <v>2139842220</v>
      </c>
    </row>
    <row r="31" spans="1:5" s="505" customFormat="1" ht="15" customHeight="1">
      <c r="A31" s="526" t="s">
        <v>176</v>
      </c>
      <c r="B31" s="528">
        <v>151</v>
      </c>
      <c r="C31" s="517"/>
      <c r="D31" s="530">
        <v>1372855940</v>
      </c>
      <c r="E31" s="530">
        <v>330504809</v>
      </c>
    </row>
    <row r="32" spans="1:5" s="505" customFormat="1" ht="15" customHeight="1">
      <c r="A32" s="526" t="s">
        <v>131</v>
      </c>
      <c r="B32" s="528">
        <v>152</v>
      </c>
      <c r="C32" s="517"/>
      <c r="D32" s="530">
        <v>4769953205</v>
      </c>
      <c r="E32" s="530">
        <v>1809337411</v>
      </c>
    </row>
    <row r="33" spans="1:5" s="505" customFormat="1" ht="12.75" customHeight="1">
      <c r="A33" s="526" t="s">
        <v>151</v>
      </c>
      <c r="B33" s="528">
        <v>153</v>
      </c>
      <c r="C33" s="517"/>
      <c r="D33" s="530"/>
      <c r="E33" s="530"/>
    </row>
    <row r="34" spans="1:5" s="505" customFormat="1" ht="15" customHeight="1">
      <c r="A34" s="526" t="s">
        <v>420</v>
      </c>
      <c r="B34" s="528">
        <v>155</v>
      </c>
      <c r="C34" s="527" t="s">
        <v>379</v>
      </c>
      <c r="D34" s="530">
        <v>1059658850</v>
      </c>
      <c r="E34" s="530"/>
    </row>
    <row r="35" spans="1:5" s="505" customFormat="1" ht="15" customHeight="1">
      <c r="A35" s="524" t="s">
        <v>139</v>
      </c>
      <c r="B35" s="525">
        <v>200</v>
      </c>
      <c r="C35" s="517"/>
      <c r="D35" s="522">
        <v>502042612534</v>
      </c>
      <c r="E35" s="522">
        <v>357821200511</v>
      </c>
    </row>
    <row r="36" spans="1:5" s="505" customFormat="1" ht="15" customHeight="1">
      <c r="A36" s="524" t="s">
        <v>198</v>
      </c>
      <c r="B36" s="525"/>
      <c r="C36" s="517"/>
      <c r="D36" s="522"/>
      <c r="E36" s="522"/>
    </row>
    <row r="37" spans="1:5" s="505" customFormat="1" ht="15" customHeight="1">
      <c r="A37" s="524" t="s">
        <v>152</v>
      </c>
      <c r="B37" s="525">
        <v>210</v>
      </c>
      <c r="C37" s="517"/>
      <c r="D37" s="522">
        <v>126432376565</v>
      </c>
      <c r="E37" s="522">
        <v>27266221364</v>
      </c>
    </row>
    <row r="38" spans="1:5" s="505" customFormat="1" ht="15" customHeight="1">
      <c r="A38" s="526" t="s">
        <v>153</v>
      </c>
      <c r="B38" s="528">
        <v>211</v>
      </c>
      <c r="C38" s="527" t="s">
        <v>380</v>
      </c>
      <c r="D38" s="530">
        <v>322977384</v>
      </c>
      <c r="E38" s="530">
        <v>300683622</v>
      </c>
    </row>
    <row r="39" spans="1:5" s="505" customFormat="1" ht="15" customHeight="1">
      <c r="A39" s="526" t="s">
        <v>573</v>
      </c>
      <c r="B39" s="528">
        <v>212</v>
      </c>
      <c r="C39" s="527"/>
      <c r="D39" s="530">
        <v>22326389988</v>
      </c>
      <c r="E39" s="530">
        <v>0</v>
      </c>
    </row>
    <row r="40" spans="1:5" s="505" customFormat="1" ht="15" hidden="1" customHeight="1">
      <c r="A40" s="526" t="s">
        <v>140</v>
      </c>
      <c r="B40" s="528">
        <v>213</v>
      </c>
      <c r="C40" s="527"/>
      <c r="D40" s="530">
        <v>0</v>
      </c>
      <c r="E40" s="530">
        <v>0</v>
      </c>
    </row>
    <row r="41" spans="1:5" s="505" customFormat="1" ht="13.5" customHeight="1">
      <c r="A41" s="526" t="s">
        <v>154</v>
      </c>
      <c r="B41" s="528">
        <v>216</v>
      </c>
      <c r="C41" s="527"/>
      <c r="D41" s="530">
        <v>104083692815</v>
      </c>
      <c r="E41" s="530">
        <v>27266221364</v>
      </c>
    </row>
    <row r="42" spans="1:5" s="505" customFormat="1" ht="15" customHeight="1">
      <c r="A42" s="526" t="s">
        <v>168</v>
      </c>
      <c r="B42" s="528">
        <v>219</v>
      </c>
      <c r="C42" s="527"/>
      <c r="D42" s="530">
        <v>-300683622</v>
      </c>
      <c r="E42" s="530">
        <v>-300683622</v>
      </c>
    </row>
    <row r="43" spans="1:5" s="505" customFormat="1" ht="15" customHeight="1">
      <c r="A43" s="524" t="s">
        <v>142</v>
      </c>
      <c r="B43" s="525">
        <v>220</v>
      </c>
      <c r="C43" s="517"/>
      <c r="D43" s="522">
        <v>237516592480</v>
      </c>
      <c r="E43" s="522">
        <v>233818433857</v>
      </c>
    </row>
    <row r="44" spans="1:5" s="505" customFormat="1" ht="15" customHeight="1">
      <c r="A44" s="526" t="s">
        <v>172</v>
      </c>
      <c r="B44" s="528">
        <v>221</v>
      </c>
      <c r="C44" s="527" t="s">
        <v>322</v>
      </c>
      <c r="D44" s="530">
        <v>228569529968</v>
      </c>
      <c r="E44" s="530">
        <v>224457926040</v>
      </c>
    </row>
    <row r="45" spans="1:5" s="539" customFormat="1" ht="15" customHeight="1">
      <c r="A45" s="536" t="s">
        <v>162</v>
      </c>
      <c r="B45" s="528">
        <v>222</v>
      </c>
      <c r="C45" s="537"/>
      <c r="D45" s="538">
        <v>404756196747</v>
      </c>
      <c r="E45" s="538">
        <v>386784288514</v>
      </c>
    </row>
    <row r="46" spans="1:5" s="539" customFormat="1" ht="15" customHeight="1">
      <c r="A46" s="536" t="s">
        <v>167</v>
      </c>
      <c r="B46" s="528">
        <v>223</v>
      </c>
      <c r="C46" s="537"/>
      <c r="D46" s="538">
        <v>-176186666779</v>
      </c>
      <c r="E46" s="538">
        <v>-162326362474</v>
      </c>
    </row>
    <row r="47" spans="1:5" s="505" customFormat="1" ht="15" customHeight="1">
      <c r="A47" s="526" t="s">
        <v>177</v>
      </c>
      <c r="B47" s="528">
        <v>224</v>
      </c>
      <c r="C47" s="527" t="s">
        <v>323</v>
      </c>
      <c r="D47" s="530">
        <v>2625656030</v>
      </c>
      <c r="E47" s="530">
        <v>3162722039</v>
      </c>
    </row>
    <row r="48" spans="1:5" s="539" customFormat="1" ht="15" customHeight="1">
      <c r="A48" s="536" t="s">
        <v>162</v>
      </c>
      <c r="B48" s="528">
        <v>225</v>
      </c>
      <c r="C48" s="537"/>
      <c r="D48" s="538">
        <v>3580440046</v>
      </c>
      <c r="E48" s="538">
        <v>3580440046</v>
      </c>
    </row>
    <row r="49" spans="1:5" s="539" customFormat="1" ht="15" customHeight="1">
      <c r="A49" s="536" t="s">
        <v>167</v>
      </c>
      <c r="B49" s="528">
        <v>226</v>
      </c>
      <c r="C49" s="537"/>
      <c r="D49" s="538">
        <v>-954784016</v>
      </c>
      <c r="E49" s="538">
        <v>-417718007</v>
      </c>
    </row>
    <row r="50" spans="1:5" s="505" customFormat="1" ht="12" customHeight="1">
      <c r="A50" s="526" t="s">
        <v>173</v>
      </c>
      <c r="B50" s="528">
        <v>227</v>
      </c>
      <c r="C50" s="527" t="s">
        <v>324</v>
      </c>
      <c r="D50" s="530">
        <v>6321406482</v>
      </c>
      <c r="E50" s="530">
        <v>6197785778</v>
      </c>
    </row>
    <row r="51" spans="1:5" s="539" customFormat="1" ht="15" customHeight="1">
      <c r="A51" s="536" t="s">
        <v>162</v>
      </c>
      <c r="B51" s="541">
        <v>228</v>
      </c>
      <c r="C51" s="537"/>
      <c r="D51" s="538">
        <v>7988093488</v>
      </c>
      <c r="E51" s="538">
        <v>7706640942</v>
      </c>
    </row>
    <row r="52" spans="1:5" s="539" customFormat="1" ht="15" customHeight="1">
      <c r="A52" s="536" t="s">
        <v>167</v>
      </c>
      <c r="B52" s="541">
        <v>229</v>
      </c>
      <c r="C52" s="537"/>
      <c r="D52" s="538">
        <v>-1666687006</v>
      </c>
      <c r="E52" s="538">
        <v>-1508855164</v>
      </c>
    </row>
    <row r="53" spans="1:5" s="505" customFormat="1" ht="12.75" customHeight="1">
      <c r="A53" s="524" t="s">
        <v>132</v>
      </c>
      <c r="B53" s="525">
        <v>230</v>
      </c>
      <c r="C53" s="517"/>
      <c r="D53" s="522">
        <v>0</v>
      </c>
      <c r="E53" s="522">
        <v>0</v>
      </c>
    </row>
    <row r="54" spans="1:5" s="505" customFormat="1" ht="15" customHeight="1">
      <c r="A54" s="524" t="s">
        <v>445</v>
      </c>
      <c r="B54" s="525">
        <v>240</v>
      </c>
      <c r="C54" s="517"/>
      <c r="D54" s="522">
        <v>119581050721</v>
      </c>
      <c r="E54" s="522">
        <v>74852611860</v>
      </c>
    </row>
    <row r="55" spans="1:5" s="505" customFormat="1" ht="12.75" customHeight="1">
      <c r="A55" s="526" t="s">
        <v>446</v>
      </c>
      <c r="B55" s="528">
        <v>241</v>
      </c>
      <c r="C55" s="517"/>
      <c r="D55" s="530"/>
      <c r="E55" s="522"/>
    </row>
    <row r="56" spans="1:5" s="505" customFormat="1" ht="15" customHeight="1">
      <c r="A56" s="526" t="s">
        <v>447</v>
      </c>
      <c r="B56" s="528">
        <v>242</v>
      </c>
      <c r="C56" s="517"/>
      <c r="D56" s="530">
        <v>119581050721</v>
      </c>
      <c r="E56" s="530">
        <v>74852611860</v>
      </c>
    </row>
    <row r="57" spans="1:5" s="542" customFormat="1" ht="15" customHeight="1">
      <c r="A57" s="524" t="s">
        <v>448</v>
      </c>
      <c r="B57" s="542">
        <v>250</v>
      </c>
      <c r="C57" s="543"/>
      <c r="D57" s="523">
        <v>8358264500</v>
      </c>
      <c r="E57" s="522">
        <v>14931218035</v>
      </c>
    </row>
    <row r="58" spans="1:5" s="505" customFormat="1" ht="12" customHeight="1">
      <c r="A58" s="526" t="s">
        <v>169</v>
      </c>
      <c r="B58" s="528">
        <v>251</v>
      </c>
      <c r="C58" s="527"/>
      <c r="D58" s="530">
        <v>0</v>
      </c>
      <c r="E58" s="530">
        <v>0</v>
      </c>
    </row>
    <row r="59" spans="1:5" s="542" customFormat="1" ht="15" customHeight="1">
      <c r="A59" s="526" t="s">
        <v>170</v>
      </c>
      <c r="B59" s="544">
        <v>252</v>
      </c>
      <c r="C59" s="545" t="s">
        <v>381</v>
      </c>
      <c r="D59" s="545">
        <v>927046465</v>
      </c>
      <c r="E59" s="545">
        <v>12209858035</v>
      </c>
    </row>
    <row r="60" spans="1:5" s="542" customFormat="1" ht="15" customHeight="1">
      <c r="A60" s="526" t="s">
        <v>548</v>
      </c>
      <c r="B60" s="544">
        <v>253</v>
      </c>
      <c r="C60" s="545"/>
      <c r="D60" s="545">
        <v>7431218035</v>
      </c>
      <c r="E60" s="545">
        <v>2721360000</v>
      </c>
    </row>
    <row r="61" spans="1:5" s="505" customFormat="1" ht="13.5" hidden="1" customHeight="1">
      <c r="A61" s="526" t="s">
        <v>549</v>
      </c>
      <c r="B61" s="528">
        <v>259</v>
      </c>
      <c r="C61" s="527"/>
      <c r="D61" s="530">
        <v>0</v>
      </c>
      <c r="E61" s="530"/>
    </row>
    <row r="62" spans="1:5" s="547" customFormat="1" ht="15" customHeight="1">
      <c r="A62" s="524" t="s">
        <v>155</v>
      </c>
      <c r="B62" s="525">
        <v>260</v>
      </c>
      <c r="C62" s="546"/>
      <c r="D62" s="522">
        <v>10154328268</v>
      </c>
      <c r="E62" s="522">
        <v>6952715395</v>
      </c>
    </row>
    <row r="63" spans="1:5" s="547" customFormat="1" ht="15" customHeight="1">
      <c r="A63" s="526" t="s">
        <v>178</v>
      </c>
      <c r="B63" s="528">
        <v>261</v>
      </c>
      <c r="C63" s="527" t="s">
        <v>325</v>
      </c>
      <c r="D63" s="530">
        <v>9081017621</v>
      </c>
      <c r="E63" s="530">
        <v>5860481732</v>
      </c>
    </row>
    <row r="64" spans="1:5" s="547" customFormat="1" ht="13.5" customHeight="1">
      <c r="A64" s="526" t="s">
        <v>596</v>
      </c>
      <c r="B64" s="528">
        <v>262</v>
      </c>
      <c r="C64" s="527"/>
      <c r="D64" s="530"/>
      <c r="E64" s="530"/>
    </row>
    <row r="65" spans="1:5" s="547" customFormat="1" ht="15" customHeight="1">
      <c r="A65" s="526" t="s">
        <v>261</v>
      </c>
      <c r="B65" s="528">
        <v>263</v>
      </c>
      <c r="C65" s="527"/>
      <c r="D65" s="530">
        <v>96885000</v>
      </c>
      <c r="E65" s="530">
        <v>56000000</v>
      </c>
    </row>
    <row r="66" spans="1:5" s="547" customFormat="1" ht="12" customHeight="1">
      <c r="A66" s="526" t="s">
        <v>492</v>
      </c>
      <c r="B66" s="528">
        <v>268</v>
      </c>
      <c r="C66" s="548"/>
      <c r="D66" s="530">
        <v>20000000</v>
      </c>
      <c r="E66" s="530">
        <v>0</v>
      </c>
    </row>
    <row r="67" spans="1:5" s="547" customFormat="1" ht="12.75" customHeight="1">
      <c r="A67" s="549" t="s">
        <v>493</v>
      </c>
      <c r="B67" s="550">
        <v>269</v>
      </c>
      <c r="C67" s="551"/>
      <c r="D67" s="552">
        <v>956425647</v>
      </c>
      <c r="E67" s="552">
        <v>1036233663</v>
      </c>
    </row>
    <row r="68" spans="1:5" s="505" customFormat="1" ht="15" customHeight="1">
      <c r="A68" s="553" t="s">
        <v>409</v>
      </c>
      <c r="B68" s="554">
        <v>270</v>
      </c>
      <c r="C68" s="554"/>
      <c r="D68" s="555">
        <v>1880445222557</v>
      </c>
      <c r="E68" s="555">
        <v>1686321793664</v>
      </c>
    </row>
    <row r="69" spans="1:5" s="505" customFormat="1" ht="16.5" customHeight="1">
      <c r="A69" s="556"/>
      <c r="B69" s="556"/>
      <c r="C69" s="556"/>
      <c r="D69" s="557"/>
      <c r="E69" s="556"/>
    </row>
    <row r="70" spans="1:5" s="505" customFormat="1" ht="15" customHeight="1">
      <c r="A70" s="558" t="str">
        <f>A1</f>
        <v>CÔNG TY CỔ PHẦN LICOGI 13</v>
      </c>
      <c r="B70" s="558"/>
      <c r="C70" s="512"/>
      <c r="D70" s="513"/>
      <c r="E70" s="513" t="str">
        <f>E1</f>
        <v xml:space="preserve">BÁO CÁO TÀI CHÍNH HỢP NHẤT </v>
      </c>
    </row>
    <row r="71" spans="1:5" s="505" customFormat="1" ht="15" customHeight="1">
      <c r="A71" s="559" t="str">
        <f>A2</f>
        <v>Tòa nhà Licogi 13 - Khuất Duy Tiến - Nhân Chính - Thanh Xuân - Hà Nội</v>
      </c>
      <c r="B71" s="508"/>
      <c r="C71" s="512"/>
      <c r="D71" s="737" t="str">
        <f>D2</f>
        <v>Quý III Năm 2017</v>
      </c>
      <c r="E71" s="737"/>
    </row>
    <row r="72" spans="1:5" s="505" customFormat="1" ht="15" customHeight="1">
      <c r="A72" s="509" t="str">
        <f>A3</f>
        <v>Tel: 043 5 534 369           Fax: 042 8 544 107</v>
      </c>
      <c r="B72" s="510"/>
      <c r="C72" s="511"/>
      <c r="D72" s="511"/>
      <c r="E72" s="560"/>
    </row>
    <row r="73" spans="1:5" s="505" customFormat="1" ht="15.95" customHeight="1">
      <c r="A73" s="507" t="s">
        <v>71</v>
      </c>
      <c r="B73" s="507"/>
      <c r="C73" s="507"/>
      <c r="D73" s="507"/>
      <c r="E73" s="561" t="s">
        <v>361</v>
      </c>
    </row>
    <row r="74" spans="1:5" s="505" customFormat="1" ht="18" customHeight="1">
      <c r="A74" s="748" t="str">
        <f>A5</f>
        <v xml:space="preserve">BẢNG CÂN ĐỐI KẾ TOÁN HỢP NHẤT </v>
      </c>
      <c r="B74" s="748"/>
      <c r="C74" s="748"/>
      <c r="D74" s="748"/>
      <c r="E74" s="748"/>
    </row>
    <row r="75" spans="1:5" s="505" customFormat="1">
      <c r="A75" s="741" t="str">
        <f>A6</f>
        <v>Tại ngày 30 tháng 09 năm 2017</v>
      </c>
      <c r="B75" s="741"/>
      <c r="C75" s="741"/>
      <c r="D75" s="741"/>
      <c r="E75" s="741"/>
    </row>
    <row r="76" spans="1:5" s="505" customFormat="1" ht="15" customHeight="1">
      <c r="A76" s="744" t="s">
        <v>307</v>
      </c>
      <c r="B76" s="744"/>
      <c r="C76" s="744"/>
      <c r="D76" s="744"/>
      <c r="E76" s="744"/>
    </row>
    <row r="77" spans="1:5" s="505" customFormat="1" ht="15" customHeight="1">
      <c r="A77" s="510"/>
      <c r="B77" s="510"/>
      <c r="C77" s="510"/>
      <c r="D77" s="510"/>
      <c r="E77" s="562" t="s">
        <v>174</v>
      </c>
    </row>
    <row r="78" spans="1:5" s="514" customFormat="1" ht="15" customHeight="1">
      <c r="A78" s="745" t="s">
        <v>246</v>
      </c>
      <c r="B78" s="745" t="s">
        <v>244</v>
      </c>
      <c r="C78" s="750" t="s">
        <v>245</v>
      </c>
      <c r="D78" s="746" t="str">
        <f>D8</f>
        <v>30/09/2017</v>
      </c>
      <c r="E78" s="746" t="str">
        <f>E8</f>
        <v>01/01/2017</v>
      </c>
    </row>
    <row r="79" spans="1:5" s="514" customFormat="1" ht="17.25" customHeight="1">
      <c r="A79" s="745"/>
      <c r="B79" s="745"/>
      <c r="C79" s="750"/>
      <c r="D79" s="746"/>
      <c r="E79" s="746"/>
    </row>
    <row r="80" spans="1:5" s="505" customFormat="1" ht="15.95" customHeight="1">
      <c r="A80" s="518" t="s">
        <v>127</v>
      </c>
      <c r="B80" s="519">
        <v>300</v>
      </c>
      <c r="C80" s="563"/>
      <c r="D80" s="518">
        <v>1367197782331</v>
      </c>
      <c r="E80" s="518">
        <v>1175412760127</v>
      </c>
    </row>
    <row r="81" spans="1:5" s="505" customFormat="1" ht="15.95" customHeight="1">
      <c r="A81" s="524" t="s">
        <v>128</v>
      </c>
      <c r="B81" s="525">
        <v>310</v>
      </c>
      <c r="C81" s="517"/>
      <c r="D81" s="524">
        <v>1292955846184</v>
      </c>
      <c r="E81" s="524">
        <v>1135728620581</v>
      </c>
    </row>
    <row r="82" spans="1:5" s="531" customFormat="1" ht="15" hidden="1" customHeight="1">
      <c r="A82" s="526" t="s">
        <v>143</v>
      </c>
      <c r="B82" s="528">
        <v>311</v>
      </c>
      <c r="C82" s="527" t="s">
        <v>326</v>
      </c>
      <c r="D82" s="530">
        <v>0</v>
      </c>
      <c r="E82" s="530"/>
    </row>
    <row r="83" spans="1:5" s="564" customFormat="1" ht="15" customHeight="1">
      <c r="A83" s="526" t="s">
        <v>449</v>
      </c>
      <c r="B83" s="528">
        <v>311</v>
      </c>
      <c r="C83" s="527" t="s">
        <v>382</v>
      </c>
      <c r="D83" s="530">
        <v>321319435070</v>
      </c>
      <c r="E83" s="530">
        <v>345578697253</v>
      </c>
    </row>
    <row r="84" spans="1:5" s="505" customFormat="1" ht="15" customHeight="1">
      <c r="A84" s="526" t="s">
        <v>450</v>
      </c>
      <c r="B84" s="528">
        <v>312</v>
      </c>
      <c r="C84" s="527" t="s">
        <v>383</v>
      </c>
      <c r="D84" s="530">
        <v>167383393367</v>
      </c>
      <c r="E84" s="530">
        <v>56039375963</v>
      </c>
    </row>
    <row r="85" spans="1:5" s="542" customFormat="1" ht="15" customHeight="1">
      <c r="A85" s="526" t="s">
        <v>451</v>
      </c>
      <c r="B85" s="542">
        <v>313</v>
      </c>
      <c r="C85" s="543" t="s">
        <v>327</v>
      </c>
      <c r="D85" s="543">
        <v>24583240457</v>
      </c>
      <c r="E85" s="543">
        <v>28287459852</v>
      </c>
    </row>
    <row r="86" spans="1:5" s="505" customFormat="1" ht="15" customHeight="1">
      <c r="A86" s="526" t="s">
        <v>452</v>
      </c>
      <c r="B86" s="528">
        <v>314</v>
      </c>
      <c r="C86" s="548"/>
      <c r="D86" s="530">
        <v>25041846884</v>
      </c>
      <c r="E86" s="530">
        <v>39830667079</v>
      </c>
    </row>
    <row r="87" spans="1:5" s="565" customFormat="1" ht="12.75" customHeight="1">
      <c r="A87" s="526" t="s">
        <v>453</v>
      </c>
      <c r="B87" s="565">
        <v>315</v>
      </c>
      <c r="C87" s="527"/>
      <c r="D87" s="530">
        <v>48606960889</v>
      </c>
      <c r="E87" s="530">
        <v>45534822855</v>
      </c>
    </row>
    <row r="88" spans="1:5" s="505" customFormat="1" ht="15" customHeight="1">
      <c r="A88" s="526" t="s">
        <v>126</v>
      </c>
      <c r="B88" s="528">
        <v>317</v>
      </c>
      <c r="C88" s="527"/>
      <c r="D88" s="530">
        <v>28808460</v>
      </c>
      <c r="E88" s="530">
        <v>28808460</v>
      </c>
    </row>
    <row r="89" spans="1:5" s="505" customFormat="1" ht="11.25" customHeight="1">
      <c r="A89" s="526" t="s">
        <v>454</v>
      </c>
      <c r="B89" s="528">
        <v>318</v>
      </c>
      <c r="C89" s="527"/>
      <c r="D89" s="530">
        <v>1281722822</v>
      </c>
      <c r="E89" s="530">
        <v>2183017954</v>
      </c>
    </row>
    <row r="90" spans="1:5" s="565" customFormat="1" ht="15" customHeight="1">
      <c r="A90" s="526" t="s">
        <v>156</v>
      </c>
      <c r="B90" s="565">
        <v>319</v>
      </c>
      <c r="C90" s="566" t="s">
        <v>328</v>
      </c>
      <c r="D90" s="530">
        <v>71423329300</v>
      </c>
      <c r="E90" s="530">
        <v>32271744508</v>
      </c>
    </row>
    <row r="91" spans="1:5" s="542" customFormat="1" ht="15" customHeight="1">
      <c r="A91" s="526" t="s">
        <v>455</v>
      </c>
      <c r="B91" s="542">
        <v>320</v>
      </c>
      <c r="C91" s="543"/>
      <c r="D91" s="530">
        <v>627649577362</v>
      </c>
      <c r="E91" s="530">
        <v>580318766432</v>
      </c>
    </row>
    <row r="92" spans="1:5" s="505" customFormat="1" ht="15" customHeight="1">
      <c r="A92" s="526" t="s">
        <v>157</v>
      </c>
      <c r="B92" s="528">
        <v>321</v>
      </c>
      <c r="C92" s="527"/>
      <c r="D92" s="530">
        <v>3336848389</v>
      </c>
      <c r="E92" s="530">
        <v>3336848389</v>
      </c>
    </row>
    <row r="93" spans="1:5" s="505" customFormat="1" ht="15" customHeight="1">
      <c r="A93" s="526" t="s">
        <v>158</v>
      </c>
      <c r="B93" s="528">
        <v>322</v>
      </c>
      <c r="C93" s="527"/>
      <c r="D93" s="530">
        <v>2300683184</v>
      </c>
      <c r="E93" s="530">
        <v>2318411836</v>
      </c>
    </row>
    <row r="94" spans="1:5" s="505" customFormat="1" ht="15" customHeight="1">
      <c r="A94" s="524" t="s">
        <v>144</v>
      </c>
      <c r="B94" s="525">
        <v>330</v>
      </c>
      <c r="C94" s="517"/>
      <c r="D94" s="524">
        <v>74241936147</v>
      </c>
      <c r="E94" s="524">
        <v>39684139546</v>
      </c>
    </row>
    <row r="95" spans="1:5" s="514" customFormat="1" ht="14.1" customHeight="1">
      <c r="A95" s="526" t="s">
        <v>159</v>
      </c>
      <c r="B95" s="528">
        <v>331</v>
      </c>
      <c r="C95" s="526"/>
      <c r="D95" s="530">
        <v>5239393191</v>
      </c>
      <c r="E95" s="526">
        <v>0</v>
      </c>
    </row>
    <row r="96" spans="1:5" s="514" customFormat="1" ht="14.1" customHeight="1">
      <c r="A96" s="526" t="s">
        <v>574</v>
      </c>
      <c r="B96" s="528">
        <v>332</v>
      </c>
      <c r="C96" s="526"/>
      <c r="D96" s="530">
        <v>468169000</v>
      </c>
      <c r="E96" s="526">
        <v>0</v>
      </c>
    </row>
    <row r="97" spans="1:5" s="514" customFormat="1" ht="14.1" customHeight="1">
      <c r="A97" s="526" t="s">
        <v>575</v>
      </c>
      <c r="B97" s="528">
        <v>333</v>
      </c>
      <c r="C97" s="526"/>
      <c r="D97" s="530">
        <v>4026285896</v>
      </c>
      <c r="E97" s="526"/>
    </row>
    <row r="98" spans="1:5" s="505" customFormat="1" ht="15.75" customHeight="1">
      <c r="A98" s="526" t="s">
        <v>456</v>
      </c>
      <c r="B98" s="528">
        <v>337</v>
      </c>
      <c r="C98" s="529"/>
      <c r="D98" s="530">
        <v>2426139891</v>
      </c>
      <c r="E98" s="526">
        <v>15980420691</v>
      </c>
    </row>
    <row r="99" spans="1:5" s="542" customFormat="1" ht="15" customHeight="1">
      <c r="A99" s="526" t="s">
        <v>457</v>
      </c>
      <c r="B99" s="542">
        <v>338</v>
      </c>
      <c r="C99" s="543" t="s">
        <v>329</v>
      </c>
      <c r="D99" s="530">
        <v>62081948169</v>
      </c>
      <c r="E99" s="530">
        <v>23703718855</v>
      </c>
    </row>
    <row r="100" spans="1:5" s="505" customFormat="1" ht="15.75" hidden="1" customHeight="1">
      <c r="A100" s="526" t="s">
        <v>421</v>
      </c>
      <c r="B100" s="528">
        <v>339</v>
      </c>
      <c r="C100" s="527"/>
      <c r="D100" s="530">
        <v>0</v>
      </c>
      <c r="E100" s="530">
        <v>0</v>
      </c>
    </row>
    <row r="101" spans="1:5" s="505" customFormat="1" ht="15" hidden="1" customHeight="1">
      <c r="A101" s="526" t="s">
        <v>422</v>
      </c>
      <c r="B101" s="528">
        <v>340</v>
      </c>
      <c r="C101" s="527"/>
      <c r="D101" s="530">
        <v>0</v>
      </c>
      <c r="E101" s="530">
        <v>0</v>
      </c>
    </row>
    <row r="102" spans="1:5" s="505" customFormat="1" ht="15.75" hidden="1" customHeight="1">
      <c r="A102" s="526" t="s">
        <v>423</v>
      </c>
      <c r="B102" s="528">
        <v>341</v>
      </c>
      <c r="C102" s="527"/>
      <c r="D102" s="526">
        <v>0</v>
      </c>
      <c r="E102" s="526">
        <v>0</v>
      </c>
    </row>
    <row r="103" spans="1:5" s="505" customFormat="1" ht="12" customHeight="1">
      <c r="A103" s="526" t="s">
        <v>424</v>
      </c>
      <c r="B103" s="528">
        <v>342</v>
      </c>
      <c r="C103" s="527"/>
      <c r="D103" s="530">
        <v>0</v>
      </c>
      <c r="E103" s="526"/>
    </row>
    <row r="104" spans="1:5" s="505" customFormat="1" ht="15" hidden="1" customHeight="1">
      <c r="A104" s="526" t="s">
        <v>425</v>
      </c>
      <c r="B104" s="528">
        <v>343</v>
      </c>
      <c r="C104" s="527"/>
      <c r="D104" s="530">
        <v>0</v>
      </c>
      <c r="E104" s="526">
        <v>0</v>
      </c>
    </row>
    <row r="105" spans="1:5" s="505" customFormat="1" ht="15.95" customHeight="1">
      <c r="A105" s="524" t="s">
        <v>334</v>
      </c>
      <c r="B105" s="525">
        <v>400</v>
      </c>
      <c r="C105" s="517"/>
      <c r="D105" s="524">
        <v>513247440226</v>
      </c>
      <c r="E105" s="524">
        <v>510909033537</v>
      </c>
    </row>
    <row r="106" spans="1:5" s="505" customFormat="1" ht="16.5" hidden="1" customHeight="1">
      <c r="A106" s="524" t="s">
        <v>238</v>
      </c>
      <c r="B106" s="525"/>
      <c r="C106" s="517"/>
      <c r="D106" s="524"/>
      <c r="E106" s="524"/>
    </row>
    <row r="107" spans="1:5" s="505" customFormat="1" ht="15.95" customHeight="1">
      <c r="A107" s="524" t="s">
        <v>129</v>
      </c>
      <c r="B107" s="525">
        <v>410</v>
      </c>
      <c r="C107" s="517" t="s">
        <v>330</v>
      </c>
      <c r="D107" s="524">
        <v>513247440226</v>
      </c>
      <c r="E107" s="524">
        <v>510909033537</v>
      </c>
    </row>
    <row r="108" spans="1:5" s="514" customFormat="1" ht="15.95" customHeight="1">
      <c r="A108" s="567" t="s">
        <v>197</v>
      </c>
      <c r="B108" s="528">
        <v>411</v>
      </c>
      <c r="C108" s="527"/>
      <c r="D108" s="530">
        <v>435980320000</v>
      </c>
      <c r="E108" s="530">
        <v>435980320000</v>
      </c>
    </row>
    <row r="109" spans="1:5" s="514" customFormat="1" ht="15" customHeight="1">
      <c r="A109" s="526" t="s">
        <v>133</v>
      </c>
      <c r="B109" s="528">
        <v>412</v>
      </c>
      <c r="C109" s="526"/>
      <c r="D109" s="530">
        <v>429550000</v>
      </c>
      <c r="E109" s="530">
        <v>429550000</v>
      </c>
    </row>
    <row r="110" spans="1:5" s="514" customFormat="1" ht="12.75" customHeight="1">
      <c r="A110" s="526" t="s">
        <v>160</v>
      </c>
      <c r="B110" s="528">
        <v>413</v>
      </c>
      <c r="C110" s="526"/>
      <c r="D110" s="530">
        <v>0</v>
      </c>
      <c r="E110" s="530">
        <v>0</v>
      </c>
    </row>
    <row r="111" spans="1:5" s="514" customFormat="1" ht="15" customHeight="1">
      <c r="A111" s="526" t="s">
        <v>73</v>
      </c>
      <c r="B111" s="528">
        <v>414</v>
      </c>
      <c r="C111" s="526"/>
      <c r="D111" s="530">
        <v>-12034773335</v>
      </c>
      <c r="E111" s="530">
        <v>-12034773335</v>
      </c>
    </row>
    <row r="112" spans="1:5" s="514" customFormat="1" ht="15" hidden="1" customHeight="1">
      <c r="A112" s="526" t="s">
        <v>163</v>
      </c>
      <c r="B112" s="528">
        <v>415</v>
      </c>
      <c r="C112" s="526"/>
      <c r="D112" s="530">
        <v>0</v>
      </c>
      <c r="E112" s="530">
        <v>0</v>
      </c>
    </row>
    <row r="113" spans="1:5" s="505" customFormat="1" ht="15.75" hidden="1" customHeight="1">
      <c r="A113" s="526" t="s">
        <v>164</v>
      </c>
      <c r="B113" s="528">
        <v>416</v>
      </c>
      <c r="C113" s="527"/>
      <c r="D113" s="530">
        <v>0</v>
      </c>
      <c r="E113" s="530">
        <v>0</v>
      </c>
    </row>
    <row r="114" spans="1:5" s="505" customFormat="1" ht="15" customHeight="1">
      <c r="A114" s="526" t="s">
        <v>316</v>
      </c>
      <c r="B114" s="528">
        <v>418</v>
      </c>
      <c r="C114" s="527"/>
      <c r="D114" s="530">
        <v>13581484135</v>
      </c>
      <c r="E114" s="530">
        <v>12111129724</v>
      </c>
    </row>
    <row r="115" spans="1:5" s="505" customFormat="1" ht="15" customHeight="1">
      <c r="A115" s="526" t="s">
        <v>317</v>
      </c>
      <c r="B115" s="528">
        <v>420</v>
      </c>
      <c r="C115" s="527"/>
      <c r="D115" s="530">
        <v>0</v>
      </c>
      <c r="E115" s="530">
        <v>0</v>
      </c>
    </row>
    <row r="116" spans="1:5" s="505" customFormat="1" ht="15" hidden="1" customHeight="1">
      <c r="A116" s="526" t="s">
        <v>310</v>
      </c>
      <c r="B116" s="528">
        <v>419</v>
      </c>
      <c r="C116" s="527"/>
      <c r="D116" s="530">
        <v>0</v>
      </c>
      <c r="E116" s="530">
        <v>0</v>
      </c>
    </row>
    <row r="117" spans="1:5" s="505" customFormat="1" ht="15" customHeight="1">
      <c r="A117" s="526" t="s">
        <v>458</v>
      </c>
      <c r="B117" s="528">
        <v>421</v>
      </c>
      <c r="C117" s="527"/>
      <c r="D117" s="530">
        <v>3202591440</v>
      </c>
      <c r="E117" s="530">
        <v>4494836603</v>
      </c>
    </row>
    <row r="118" spans="1:5" s="542" customFormat="1" ht="15" customHeight="1">
      <c r="A118" s="526" t="s">
        <v>459</v>
      </c>
      <c r="B118" s="542" t="s">
        <v>462</v>
      </c>
      <c r="C118" s="545"/>
      <c r="D118" s="530">
        <v>-5811603440</v>
      </c>
      <c r="E118" s="530">
        <v>-3261895040</v>
      </c>
    </row>
    <row r="119" spans="1:5" s="542" customFormat="1" ht="15" customHeight="1">
      <c r="A119" s="526" t="s">
        <v>460</v>
      </c>
      <c r="B119" s="542" t="s">
        <v>461</v>
      </c>
      <c r="C119" s="545"/>
      <c r="D119" s="530">
        <v>9014194880</v>
      </c>
      <c r="E119" s="530">
        <v>7756731643</v>
      </c>
    </row>
    <row r="120" spans="1:5" s="505" customFormat="1" ht="16.5" hidden="1" customHeight="1">
      <c r="A120" s="526" t="s">
        <v>311</v>
      </c>
      <c r="B120" s="528">
        <v>421</v>
      </c>
      <c r="C120" s="527"/>
      <c r="D120" s="530">
        <v>0</v>
      </c>
      <c r="E120" s="530">
        <v>0</v>
      </c>
    </row>
    <row r="121" spans="1:5" s="547" customFormat="1" ht="15" hidden="1" customHeight="1">
      <c r="A121" s="524" t="s">
        <v>179</v>
      </c>
      <c r="B121" s="525">
        <v>430</v>
      </c>
      <c r="C121" s="517"/>
      <c r="D121" s="524">
        <v>0</v>
      </c>
      <c r="E121" s="524">
        <v>0</v>
      </c>
    </row>
    <row r="122" spans="1:5" s="505" customFormat="1" ht="17.25" hidden="1" customHeight="1">
      <c r="A122" s="526" t="s">
        <v>171</v>
      </c>
      <c r="B122" s="528">
        <v>431</v>
      </c>
      <c r="C122" s="527"/>
      <c r="D122" s="530">
        <v>0</v>
      </c>
      <c r="E122" s="530">
        <v>0</v>
      </c>
    </row>
    <row r="123" spans="1:5" s="505" customFormat="1" ht="18" hidden="1" customHeight="1">
      <c r="A123" s="526" t="s">
        <v>180</v>
      </c>
      <c r="B123" s="528">
        <v>432</v>
      </c>
      <c r="C123" s="527"/>
      <c r="D123" s="530">
        <v>0</v>
      </c>
      <c r="E123" s="526">
        <v>0</v>
      </c>
    </row>
    <row r="124" spans="1:5" s="505" customFormat="1" ht="18" hidden="1" customHeight="1">
      <c r="A124" s="526" t="s">
        <v>181</v>
      </c>
      <c r="B124" s="528">
        <v>433</v>
      </c>
      <c r="C124" s="527"/>
      <c r="D124" s="530">
        <v>0</v>
      </c>
      <c r="E124" s="526">
        <v>0</v>
      </c>
    </row>
    <row r="125" spans="1:5" s="505" customFormat="1" ht="18" customHeight="1">
      <c r="A125" s="549" t="s">
        <v>494</v>
      </c>
      <c r="B125" s="550">
        <v>439</v>
      </c>
      <c r="C125" s="568"/>
      <c r="D125" s="552">
        <v>72088267986</v>
      </c>
      <c r="E125" s="549">
        <v>69927970545</v>
      </c>
    </row>
    <row r="126" spans="1:5" s="505" customFormat="1" ht="18" customHeight="1">
      <c r="A126" s="569" t="s">
        <v>76</v>
      </c>
      <c r="B126" s="570">
        <v>440</v>
      </c>
      <c r="C126" s="571"/>
      <c r="D126" s="572">
        <v>1880445222557</v>
      </c>
      <c r="E126" s="572">
        <v>1686321793664</v>
      </c>
    </row>
    <row r="127" spans="1:5" ht="15.75" customHeight="1">
      <c r="A127" s="573"/>
      <c r="B127" s="573"/>
      <c r="C127" s="574"/>
    </row>
    <row r="128" spans="1:5" s="505" customFormat="1" ht="21" customHeight="1">
      <c r="D128" s="747" t="s">
        <v>599</v>
      </c>
      <c r="E128" s="747"/>
    </row>
    <row r="129" spans="1:5" ht="23.25" customHeight="1">
      <c r="A129" s="576"/>
      <c r="B129" s="576"/>
      <c r="D129" s="751" t="s">
        <v>268</v>
      </c>
      <c r="E129" s="751"/>
    </row>
    <row r="130" spans="1:5" s="480" customFormat="1" ht="21" customHeight="1">
      <c r="A130" s="749" t="s">
        <v>405</v>
      </c>
      <c r="B130" s="749"/>
      <c r="C130" s="749"/>
      <c r="D130" s="749"/>
      <c r="E130" s="749"/>
    </row>
    <row r="131" spans="1:5" s="480" customFormat="1" ht="16.5" customHeight="1">
      <c r="A131"/>
      <c r="B131"/>
      <c r="C131"/>
      <c r="D131"/>
      <c r="E131"/>
    </row>
    <row r="132" spans="1:5" s="480" customFormat="1" ht="16.5" customHeight="1">
      <c r="A132"/>
      <c r="B132"/>
      <c r="C132"/>
      <c r="D132"/>
      <c r="E132"/>
    </row>
    <row r="133" spans="1:5" s="480" customFormat="1" ht="16.5" customHeight="1">
      <c r="A133"/>
      <c r="B133"/>
      <c r="C133"/>
      <c r="D133"/>
      <c r="E133"/>
    </row>
    <row r="134" spans="1:5" s="480" customFormat="1" ht="16.5" customHeight="1">
      <c r="A134"/>
      <c r="B134"/>
      <c r="C134"/>
      <c r="D134"/>
      <c r="E134"/>
    </row>
    <row r="135" spans="1:5" s="480" customFormat="1" ht="16.5" customHeight="1">
      <c r="A135"/>
      <c r="B135"/>
      <c r="C135"/>
      <c r="D135"/>
      <c r="E135"/>
    </row>
    <row r="136" spans="1:5" ht="15" customHeight="1">
      <c r="A136"/>
      <c r="B136"/>
      <c r="C136"/>
      <c r="D136"/>
      <c r="E136"/>
    </row>
    <row r="137" spans="1:5" s="480" customFormat="1" ht="15.95" customHeight="1">
      <c r="A137" s="749" t="s">
        <v>441</v>
      </c>
      <c r="B137" s="749"/>
      <c r="C137" s="749"/>
      <c r="D137" s="749"/>
      <c r="E137" s="749"/>
    </row>
    <row r="138" spans="1:5" ht="16.5" customHeight="1">
      <c r="A138"/>
      <c r="B138"/>
      <c r="D138"/>
      <c r="E138"/>
    </row>
    <row r="139" spans="1:5" ht="16.5" customHeight="1">
      <c r="A139"/>
      <c r="B139"/>
      <c r="D139">
        <f>+D126-D68</f>
        <v>0</v>
      </c>
      <c r="E139">
        <f>+E126-E68</f>
        <v>0</v>
      </c>
    </row>
    <row r="143" spans="1:5">
      <c r="D143"/>
    </row>
  </sheetData>
  <mergeCells count="23">
    <mergeCell ref="A137:E137"/>
    <mergeCell ref="D129:E129"/>
    <mergeCell ref="A78:A79"/>
    <mergeCell ref="D78:D79"/>
    <mergeCell ref="D128:E128"/>
    <mergeCell ref="A74:E74"/>
    <mergeCell ref="A130:E130"/>
    <mergeCell ref="C78:C79"/>
    <mergeCell ref="B78:B79"/>
    <mergeCell ref="E78:E79"/>
    <mergeCell ref="D71:E71"/>
    <mergeCell ref="A75:E75"/>
    <mergeCell ref="D8:D9"/>
    <mergeCell ref="E8:E9"/>
    <mergeCell ref="A76:E76"/>
    <mergeCell ref="A5:E5"/>
    <mergeCell ref="A6:E6"/>
    <mergeCell ref="A2:C2"/>
    <mergeCell ref="C8:C9"/>
    <mergeCell ref="B8:B9"/>
    <mergeCell ref="D2:E2"/>
    <mergeCell ref="D3:E3"/>
    <mergeCell ref="A8:A9"/>
  </mergeCells>
  <phoneticPr fontId="0" type="noConversion"/>
  <pageMargins left="0.70866141732283472" right="0.31496062992125984" top="0.2" bottom="0.24" header="0.19685039370078741" footer="0.24"/>
  <pageSetup paperSize="9" scale="95" orientation="portrait" useFirstPageNumber="1" r:id="rId1"/>
  <headerFooter alignWithMargins="0">
    <oddFooter>&amp;C&amp;"Times New Roman,Regular"&amp;10&amp;P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outlinePr summaryBelow="0"/>
    <pageSetUpPr fitToPage="1"/>
  </sheetPr>
  <dimension ref="A1:H829"/>
  <sheetViews>
    <sheetView showGridLines="0" view="pageBreakPreview" zoomScaleSheetLayoutView="100" workbookViewId="0">
      <pane ySplit="7" topLeftCell="A8" activePane="bottomLeft" state="frozen"/>
      <selection pane="bottomLeft" activeCell="G37" sqref="G37"/>
    </sheetView>
  </sheetViews>
  <sheetFormatPr defaultColWidth="24.5" defaultRowHeight="15" outlineLevelRow="2"/>
  <cols>
    <col min="1" max="1" width="2.875" customWidth="1"/>
    <col min="2" max="2" width="22.375" customWidth="1"/>
    <col min="3" max="3" width="3.125" customWidth="1"/>
    <col min="4" max="4" width="3.5" customWidth="1"/>
    <col min="5" max="5" width="15.75" style="183" customWidth="1"/>
    <col min="6" max="6" width="14.375" customWidth="1"/>
    <col min="7" max="7" width="15.625" style="183" customWidth="1"/>
    <col min="8" max="8" width="17.25" customWidth="1"/>
  </cols>
  <sheetData>
    <row r="1" spans="1:8" s="127" customFormat="1" ht="18" customHeight="1">
      <c r="A1" s="220" t="str">
        <f>+BS!A1</f>
        <v>CÔNG TY CỔ PHẦN LICOGI 13</v>
      </c>
      <c r="G1" s="767" t="s">
        <v>57</v>
      </c>
      <c r="H1" s="767"/>
    </row>
    <row r="2" spans="1:8" s="127" customFormat="1" ht="16.5" customHeight="1">
      <c r="A2" s="221" t="str">
        <f>PLI!A2</f>
        <v>Tòa nhà Licogi 13 - Khuất Duy Tiến - Nhân Chính - Thanh Xuân - Hà Nội</v>
      </c>
      <c r="G2" s="769" t="s">
        <v>582</v>
      </c>
      <c r="H2" s="769"/>
    </row>
    <row r="3" spans="1:8" s="127" customFormat="1" ht="16.5" customHeight="1">
      <c r="A3" s="222" t="str">
        <f>+BS!A3</f>
        <v>Tel: 043 5 534 369           Fax: 042 8 544 107</v>
      </c>
      <c r="B3" s="223"/>
      <c r="C3" s="223"/>
      <c r="D3" s="223"/>
      <c r="E3" s="223"/>
      <c r="F3" s="223"/>
      <c r="G3" s="770"/>
      <c r="H3" s="770"/>
    </row>
    <row r="4" spans="1:8" s="127" customFormat="1" ht="21" customHeight="1">
      <c r="A4" s="224"/>
      <c r="B4" s="185"/>
      <c r="C4" s="185"/>
      <c r="D4" s="185"/>
      <c r="E4" s="185"/>
      <c r="F4" s="185"/>
      <c r="G4" s="185"/>
      <c r="H4" s="192" t="s">
        <v>363</v>
      </c>
    </row>
    <row r="5" spans="1:8" s="127" customFormat="1" ht="21" customHeight="1">
      <c r="A5" s="771" t="s">
        <v>44</v>
      </c>
      <c r="B5" s="771"/>
      <c r="C5" s="771"/>
      <c r="D5" s="771"/>
      <c r="E5" s="771"/>
      <c r="F5" s="771"/>
      <c r="G5" s="771"/>
      <c r="H5" s="771"/>
    </row>
    <row r="6" spans="1:8" s="127" customFormat="1" ht="16.5" customHeight="1">
      <c r="A6" s="764" t="s">
        <v>582</v>
      </c>
      <c r="B6" s="764"/>
      <c r="C6" s="764"/>
      <c r="D6" s="764"/>
      <c r="E6" s="764"/>
      <c r="F6" s="764"/>
      <c r="G6" s="764"/>
      <c r="H6" s="764"/>
    </row>
    <row r="7" spans="1:8" s="127" customFormat="1" ht="15.95" customHeight="1">
      <c r="A7" s="772" t="s">
        <v>109</v>
      </c>
      <c r="B7" s="772"/>
      <c r="C7" s="772"/>
      <c r="D7" s="772"/>
      <c r="E7" s="772"/>
      <c r="F7" s="772"/>
      <c r="G7" s="772"/>
      <c r="H7" s="772"/>
    </row>
    <row r="8" spans="1:8" s="127" customFormat="1" ht="21" customHeight="1">
      <c r="A8" s="208" t="s">
        <v>211</v>
      </c>
      <c r="B8" s="126" t="s">
        <v>592</v>
      </c>
      <c r="H8" s="10"/>
    </row>
    <row r="9" spans="1:8" s="127" customFormat="1" ht="18" customHeight="1">
      <c r="A9" s="760" t="s">
        <v>200</v>
      </c>
      <c r="B9" s="762" t="s">
        <v>351</v>
      </c>
      <c r="C9" s="763"/>
      <c r="D9" s="763"/>
      <c r="E9" s="225"/>
      <c r="F9" s="226"/>
      <c r="G9" s="227" t="s">
        <v>584</v>
      </c>
      <c r="H9" s="228" t="s">
        <v>556</v>
      </c>
    </row>
    <row r="10" spans="1:8" s="127" customFormat="1" ht="15" customHeight="1">
      <c r="A10" s="761"/>
      <c r="B10" s="754"/>
      <c r="C10" s="755"/>
      <c r="D10" s="755"/>
      <c r="E10" s="229"/>
      <c r="F10" s="230"/>
      <c r="G10" s="231" t="s">
        <v>217</v>
      </c>
      <c r="H10" s="231" t="s">
        <v>217</v>
      </c>
    </row>
    <row r="11" spans="1:8" s="127" customFormat="1" ht="20.100000000000001" customHeight="1">
      <c r="A11" s="232"/>
      <c r="B11" s="233" t="s">
        <v>352</v>
      </c>
      <c r="C11" s="234"/>
      <c r="D11" s="234"/>
      <c r="E11" s="235"/>
      <c r="F11" s="236"/>
      <c r="G11" s="237">
        <v>9201016673</v>
      </c>
      <c r="H11" s="237">
        <v>124458300761</v>
      </c>
    </row>
    <row r="12" spans="1:8" s="127" customFormat="1" ht="20.100000000000001" customHeight="1" outlineLevel="1" collapsed="1">
      <c r="A12" s="197"/>
      <c r="B12" s="239" t="s">
        <v>90</v>
      </c>
      <c r="C12" s="240"/>
      <c r="D12" s="240"/>
      <c r="E12" s="216"/>
      <c r="F12" s="241"/>
      <c r="G12" s="242">
        <v>3480095403</v>
      </c>
      <c r="H12" s="242">
        <v>4511372010</v>
      </c>
    </row>
    <row r="13" spans="1:8" s="127" customFormat="1" ht="15" hidden="1" customHeight="1" outlineLevel="2">
      <c r="A13" s="197"/>
      <c r="B13" s="214" t="s">
        <v>538</v>
      </c>
      <c r="C13" s="215"/>
      <c r="D13" s="215"/>
      <c r="E13" s="216"/>
      <c r="F13" s="217"/>
      <c r="G13" s="218">
        <v>2567058013</v>
      </c>
      <c r="H13" s="218">
        <v>3459251478</v>
      </c>
    </row>
    <row r="14" spans="1:8" s="127" customFormat="1" ht="15" hidden="1" customHeight="1" outlineLevel="2">
      <c r="A14" s="197"/>
      <c r="B14" s="214" t="s">
        <v>541</v>
      </c>
      <c r="C14" s="215"/>
      <c r="D14" s="215"/>
      <c r="E14" s="216"/>
      <c r="F14" s="217"/>
      <c r="G14" s="218">
        <v>241963762</v>
      </c>
      <c r="H14" s="218">
        <v>7564344</v>
      </c>
    </row>
    <row r="15" spans="1:8" s="127" customFormat="1" ht="15" hidden="1" customHeight="1" outlineLevel="2">
      <c r="A15" s="197"/>
      <c r="B15" s="214" t="s">
        <v>300</v>
      </c>
      <c r="C15" s="215"/>
      <c r="D15" s="215"/>
      <c r="E15" s="216"/>
      <c r="F15" s="217"/>
      <c r="G15" s="218">
        <v>237633773</v>
      </c>
      <c r="H15" s="218">
        <v>508925598</v>
      </c>
    </row>
    <row r="16" spans="1:8" s="127" customFormat="1" ht="15" hidden="1" customHeight="1" outlineLevel="2">
      <c r="A16" s="197"/>
      <c r="B16" s="214" t="s">
        <v>387</v>
      </c>
      <c r="C16" s="215"/>
      <c r="D16" s="215"/>
      <c r="E16" s="216"/>
      <c r="F16" s="217"/>
      <c r="G16" s="218">
        <v>94380589</v>
      </c>
      <c r="H16" s="218">
        <v>81481847</v>
      </c>
    </row>
    <row r="17" spans="1:8" s="127" customFormat="1" ht="15" hidden="1" customHeight="1" outlineLevel="2">
      <c r="A17" s="197"/>
      <c r="B17" s="214" t="s">
        <v>561</v>
      </c>
      <c r="C17" s="215"/>
      <c r="D17" s="215"/>
      <c r="E17" s="216"/>
      <c r="F17" s="217"/>
      <c r="G17" s="243">
        <v>243443509</v>
      </c>
      <c r="H17" s="243">
        <v>0</v>
      </c>
    </row>
    <row r="18" spans="1:8" s="127" customFormat="1" ht="15" hidden="1" customHeight="1" outlineLevel="2">
      <c r="A18" s="197"/>
      <c r="B18" s="214" t="s">
        <v>47</v>
      </c>
      <c r="C18" s="215"/>
      <c r="D18" s="215"/>
      <c r="E18" s="216"/>
      <c r="F18" s="217"/>
      <c r="G18" s="218">
        <v>95615757</v>
      </c>
      <c r="H18" s="218">
        <v>454148743</v>
      </c>
    </row>
    <row r="19" spans="1:8" s="127" customFormat="1" ht="20.100000000000001" customHeight="1" outlineLevel="1" collapsed="1">
      <c r="A19" s="197"/>
      <c r="B19" s="239" t="s">
        <v>287</v>
      </c>
      <c r="C19" s="240"/>
      <c r="D19" s="240"/>
      <c r="E19" s="216"/>
      <c r="F19" s="241"/>
      <c r="G19" s="244">
        <v>5720921270</v>
      </c>
      <c r="H19" s="244">
        <v>119946928751</v>
      </c>
    </row>
    <row r="20" spans="1:8" s="127" customFormat="1" ht="15" hidden="1" customHeight="1" outlineLevel="2">
      <c r="A20" s="197"/>
      <c r="B20" s="214" t="s">
        <v>538</v>
      </c>
      <c r="C20" s="215"/>
      <c r="D20" s="215"/>
      <c r="E20" s="216"/>
      <c r="F20" s="217"/>
      <c r="G20" s="218">
        <v>960575322</v>
      </c>
      <c r="H20" s="219">
        <v>39412341695</v>
      </c>
    </row>
    <row r="21" spans="1:8" s="127" customFormat="1" ht="15" hidden="1" customHeight="1" outlineLevel="2">
      <c r="A21" s="197"/>
      <c r="B21" s="214" t="s">
        <v>300</v>
      </c>
      <c r="C21" s="215"/>
      <c r="D21" s="215"/>
      <c r="E21" s="216"/>
      <c r="F21" s="217"/>
      <c r="G21" s="218">
        <v>409937027</v>
      </c>
      <c r="H21" s="219">
        <v>413281528</v>
      </c>
    </row>
    <row r="22" spans="1:8" s="127" customFormat="1" ht="15" hidden="1" customHeight="1" outlineLevel="2">
      <c r="A22" s="197"/>
      <c r="B22" s="214" t="s">
        <v>541</v>
      </c>
      <c r="C22" s="215"/>
      <c r="D22" s="215"/>
      <c r="E22" s="216"/>
      <c r="F22" s="217"/>
      <c r="G22" s="218">
        <v>3754651785</v>
      </c>
      <c r="H22" s="219">
        <v>80013702704</v>
      </c>
    </row>
    <row r="23" spans="1:8" s="127" customFormat="1" ht="15" hidden="1" customHeight="1" outlineLevel="2">
      <c r="A23" s="197"/>
      <c r="B23" s="214" t="s">
        <v>350</v>
      </c>
      <c r="C23" s="215"/>
      <c r="D23" s="215"/>
      <c r="E23" s="216"/>
      <c r="F23" s="217"/>
      <c r="G23" s="219">
        <v>110683827</v>
      </c>
      <c r="H23" s="219"/>
    </row>
    <row r="24" spans="1:8" s="126" customFormat="1" ht="15" hidden="1" customHeight="1" outlineLevel="2">
      <c r="A24" s="198"/>
      <c r="B24" s="214" t="s">
        <v>561</v>
      </c>
      <c r="C24" s="240"/>
      <c r="D24" s="240"/>
      <c r="E24" s="216"/>
      <c r="F24" s="241"/>
      <c r="G24" s="219">
        <v>430703781</v>
      </c>
      <c r="H24" s="219">
        <v>0</v>
      </c>
    </row>
    <row r="25" spans="1:8" s="183" customFormat="1" ht="15" hidden="1" customHeight="1" outlineLevel="2">
      <c r="A25" s="245"/>
      <c r="B25" s="214" t="s">
        <v>47</v>
      </c>
      <c r="C25" s="216"/>
      <c r="D25" s="216"/>
      <c r="E25" s="216"/>
      <c r="F25" s="246"/>
      <c r="G25" s="219">
        <v>54369528</v>
      </c>
      <c r="H25" s="219">
        <v>107602824</v>
      </c>
    </row>
    <row r="26" spans="1:8" s="126" customFormat="1" ht="20.100000000000001" hidden="1" customHeight="1">
      <c r="A26" s="194"/>
      <c r="B26" s="239" t="s">
        <v>353</v>
      </c>
      <c r="C26" s="240"/>
      <c r="D26" s="240"/>
      <c r="E26" s="216"/>
      <c r="F26" s="241"/>
      <c r="G26" s="247"/>
      <c r="H26" s="247"/>
    </row>
    <row r="27" spans="1:8" s="127" customFormat="1" ht="12.75" hidden="1" customHeight="1">
      <c r="A27" s="248"/>
      <c r="B27" s="249" t="s">
        <v>299</v>
      </c>
      <c r="C27" s="250"/>
      <c r="D27" s="250"/>
      <c r="E27" s="216"/>
      <c r="F27" s="251"/>
      <c r="G27" s="252"/>
      <c r="H27" s="252"/>
    </row>
    <row r="28" spans="1:8" s="127" customFormat="1" ht="15" hidden="1" customHeight="1" outlineLevel="1">
      <c r="A28" s="248"/>
      <c r="B28" s="214" t="s">
        <v>299</v>
      </c>
      <c r="C28" s="215"/>
      <c r="D28" s="215"/>
      <c r="E28" s="216"/>
      <c r="F28" s="217"/>
      <c r="G28" s="219"/>
      <c r="H28" s="254"/>
    </row>
    <row r="29" spans="1:8" s="127" customFormat="1" ht="15" hidden="1" customHeight="1" outlineLevel="1">
      <c r="A29" s="248"/>
      <c r="B29" s="214" t="s">
        <v>43</v>
      </c>
      <c r="C29" s="215"/>
      <c r="D29" s="215"/>
      <c r="E29" s="216"/>
      <c r="F29" s="217"/>
      <c r="G29" s="219"/>
      <c r="H29" s="254"/>
    </row>
    <row r="30" spans="1:8" s="127" customFormat="1" ht="15" hidden="1" customHeight="1" outlineLevel="1">
      <c r="A30" s="248"/>
      <c r="B30" s="214" t="s">
        <v>387</v>
      </c>
      <c r="C30" s="215"/>
      <c r="D30" s="215"/>
      <c r="E30" s="216"/>
      <c r="F30" s="217"/>
      <c r="G30" s="254"/>
      <c r="H30" s="254"/>
    </row>
    <row r="31" spans="1:8" s="126" customFormat="1" ht="20.100000000000001" hidden="1" customHeight="1">
      <c r="A31" s="194"/>
      <c r="B31" s="255" t="s">
        <v>43</v>
      </c>
      <c r="C31" s="255"/>
      <c r="D31" s="256"/>
      <c r="E31" s="257"/>
      <c r="F31" s="258"/>
      <c r="G31" s="259">
        <v>0</v>
      </c>
      <c r="H31" s="259">
        <v>0</v>
      </c>
    </row>
    <row r="32" spans="1:8" s="127" customFormat="1" ht="20.100000000000001" customHeight="1">
      <c r="A32" s="768" t="s">
        <v>124</v>
      </c>
      <c r="B32" s="768"/>
      <c r="C32" s="768"/>
      <c r="D32" s="758"/>
      <c r="E32" s="260"/>
      <c r="F32" s="261"/>
      <c r="G32" s="11">
        <v>9201016673</v>
      </c>
      <c r="H32" s="11">
        <v>124458300761</v>
      </c>
    </row>
    <row r="33" spans="1:8" s="127" customFormat="1" ht="12" customHeight="1">
      <c r="A33" s="224"/>
      <c r="B33" s="224"/>
      <c r="C33" s="224"/>
      <c r="D33" s="224"/>
      <c r="E33" s="183"/>
      <c r="F33" s="224"/>
      <c r="G33" s="262"/>
      <c r="H33" s="262"/>
    </row>
    <row r="34" spans="1:8" s="127" customFormat="1" ht="12" customHeight="1">
      <c r="A34" s="224"/>
      <c r="B34" s="224"/>
      <c r="C34" s="224"/>
      <c r="D34" s="224"/>
      <c r="E34" s="183"/>
      <c r="F34" s="224"/>
      <c r="G34" s="6"/>
      <c r="H34" s="6"/>
    </row>
    <row r="35" spans="1:8" s="127" customFormat="1" ht="12" customHeight="1">
      <c r="A35" s="224"/>
      <c r="B35" s="224"/>
      <c r="C35" s="224"/>
      <c r="D35" s="224"/>
      <c r="E35" s="183"/>
      <c r="F35" s="224"/>
      <c r="G35" s="6"/>
      <c r="H35" s="6"/>
    </row>
    <row r="36" spans="1:8" s="127" customFormat="1" ht="12" customHeight="1">
      <c r="A36" s="224"/>
      <c r="B36" s="224"/>
      <c r="C36" s="224"/>
      <c r="D36" s="224"/>
      <c r="E36" s="183"/>
      <c r="F36" s="224"/>
      <c r="G36" s="6"/>
      <c r="H36" s="6"/>
    </row>
    <row r="37" spans="1:8" s="127" customFormat="1" ht="12" customHeight="1">
      <c r="A37" s="224"/>
      <c r="B37" s="224"/>
      <c r="C37" s="224"/>
      <c r="D37" s="224"/>
      <c r="E37" s="183"/>
      <c r="F37" s="224"/>
      <c r="G37" s="6"/>
      <c r="H37" s="6"/>
    </row>
    <row r="38" spans="1:8" s="127" customFormat="1" ht="12" customHeight="1">
      <c r="A38" s="224"/>
      <c r="B38" s="224"/>
      <c r="C38" s="224"/>
      <c r="D38" s="224"/>
      <c r="E38" s="183"/>
      <c r="F38" s="224"/>
      <c r="G38" s="6"/>
      <c r="H38" s="6"/>
    </row>
    <row r="39" spans="1:8" s="127" customFormat="1" ht="12" customHeight="1">
      <c r="A39" s="224"/>
      <c r="B39" s="224"/>
      <c r="C39" s="224"/>
      <c r="D39" s="224"/>
      <c r="E39" s="183"/>
      <c r="F39" s="224"/>
      <c r="G39" s="6"/>
      <c r="H39" s="6"/>
    </row>
    <row r="40" spans="1:8" s="127" customFormat="1" ht="12" customHeight="1">
      <c r="A40" s="224"/>
      <c r="B40" s="224"/>
      <c r="C40" s="224"/>
      <c r="D40" s="224"/>
      <c r="E40" s="183"/>
      <c r="F40" s="224"/>
      <c r="G40" s="6"/>
      <c r="H40" s="6"/>
    </row>
    <row r="41" spans="1:8" s="127" customFormat="1" ht="12" customHeight="1">
      <c r="A41" s="224"/>
      <c r="B41" s="224"/>
      <c r="C41" s="224"/>
      <c r="D41" s="224"/>
      <c r="E41" s="183"/>
      <c r="F41" s="224"/>
      <c r="G41" s="6"/>
      <c r="H41" s="6"/>
    </row>
    <row r="42" spans="1:8" s="127" customFormat="1" ht="12" customHeight="1">
      <c r="A42" s="224"/>
      <c r="B42" s="224"/>
      <c r="C42" s="224"/>
      <c r="D42" s="224"/>
      <c r="E42" s="183"/>
      <c r="F42" s="224"/>
      <c r="G42" s="6"/>
      <c r="H42" s="6"/>
    </row>
    <row r="43" spans="1:8" s="127" customFormat="1" ht="12" customHeight="1">
      <c r="A43" s="224"/>
      <c r="B43" s="224"/>
      <c r="C43" s="224"/>
      <c r="D43" s="224"/>
      <c r="E43" s="183"/>
      <c r="F43" s="224"/>
      <c r="G43" s="6"/>
      <c r="H43" s="6"/>
    </row>
    <row r="44" spans="1:8" s="127" customFormat="1" ht="12" customHeight="1">
      <c r="A44" s="224"/>
      <c r="B44" s="224"/>
      <c r="C44" s="224"/>
      <c r="D44" s="224"/>
      <c r="E44" s="183"/>
      <c r="F44" s="224"/>
      <c r="G44" s="6"/>
      <c r="H44" s="6"/>
    </row>
    <row r="45" spans="1:8" s="127" customFormat="1" ht="12" customHeight="1">
      <c r="A45" s="224"/>
      <c r="B45" s="224"/>
      <c r="C45" s="224"/>
      <c r="D45" s="224"/>
      <c r="E45" s="183"/>
      <c r="F45" s="224"/>
      <c r="G45" s="6"/>
      <c r="H45" s="6"/>
    </row>
    <row r="46" spans="1:8" s="127" customFormat="1" ht="12" customHeight="1">
      <c r="A46" s="224"/>
      <c r="B46" s="224"/>
      <c r="C46" s="224"/>
      <c r="D46" s="224"/>
      <c r="E46" s="183"/>
      <c r="F46" s="224"/>
      <c r="G46" s="6"/>
      <c r="H46" s="6"/>
    </row>
    <row r="47" spans="1:8" s="127" customFormat="1" ht="12" customHeight="1">
      <c r="A47" s="224"/>
      <c r="B47" s="224"/>
      <c r="C47" s="224"/>
      <c r="D47" s="224"/>
      <c r="E47" s="183"/>
      <c r="F47" s="224"/>
      <c r="G47" s="6"/>
      <c r="H47" s="6"/>
    </row>
    <row r="48" spans="1:8" s="127" customFormat="1" ht="12" customHeight="1">
      <c r="A48" s="224"/>
      <c r="B48" s="224"/>
      <c r="C48" s="224"/>
      <c r="D48" s="224"/>
      <c r="E48" s="183"/>
      <c r="F48" s="224"/>
      <c r="G48" s="6"/>
      <c r="H48" s="6"/>
    </row>
    <row r="49" spans="1:8" s="127" customFormat="1" ht="12" customHeight="1">
      <c r="A49" s="224"/>
      <c r="B49" s="224"/>
      <c r="C49" s="224"/>
      <c r="D49" s="224"/>
      <c r="E49" s="183"/>
      <c r="F49" s="224"/>
      <c r="G49" s="6"/>
      <c r="H49" s="6"/>
    </row>
    <row r="50" spans="1:8" s="127" customFormat="1" ht="12" customHeight="1">
      <c r="A50" s="224"/>
      <c r="B50" s="224"/>
      <c r="C50" s="224"/>
      <c r="D50" s="224"/>
      <c r="E50" s="183"/>
      <c r="F50" s="224"/>
      <c r="G50" s="6"/>
      <c r="H50" s="6"/>
    </row>
    <row r="51" spans="1:8" s="127" customFormat="1" ht="12" customHeight="1">
      <c r="A51" s="224"/>
      <c r="B51" s="224"/>
      <c r="C51" s="224"/>
      <c r="D51" s="224"/>
      <c r="E51" s="183"/>
      <c r="F51" s="224"/>
      <c r="G51" s="6"/>
      <c r="H51" s="6"/>
    </row>
    <row r="52" spans="1:8" s="127" customFormat="1" ht="12" customHeight="1">
      <c r="A52" s="224"/>
      <c r="B52" s="224"/>
      <c r="C52" s="224"/>
      <c r="D52" s="224"/>
      <c r="E52" s="183"/>
      <c r="F52" s="224"/>
      <c r="G52" s="6"/>
      <c r="H52" s="6"/>
    </row>
    <row r="53" spans="1:8" s="127" customFormat="1" ht="12" customHeight="1">
      <c r="A53" s="224"/>
      <c r="B53" s="224"/>
      <c r="C53" s="224"/>
      <c r="D53" s="224"/>
      <c r="E53" s="183"/>
      <c r="F53" s="224"/>
      <c r="G53" s="6"/>
      <c r="H53" s="6"/>
    </row>
    <row r="54" spans="1:8" s="127" customFormat="1" ht="12" customHeight="1">
      <c r="A54" s="224"/>
      <c r="B54" s="224"/>
      <c r="C54" s="224"/>
      <c r="D54" s="224"/>
      <c r="E54" s="183"/>
      <c r="F54" s="224"/>
      <c r="G54" s="6"/>
      <c r="H54" s="6"/>
    </row>
    <row r="55" spans="1:8" s="127" customFormat="1" ht="12" customHeight="1">
      <c r="A55" s="224"/>
      <c r="B55" s="224"/>
      <c r="C55" s="224"/>
      <c r="D55" s="224"/>
      <c r="E55" s="183"/>
      <c r="F55" s="224"/>
      <c r="G55" s="6"/>
      <c r="H55" s="6"/>
    </row>
    <row r="56" spans="1:8" s="127" customFormat="1" ht="12" customHeight="1">
      <c r="A56" s="224"/>
      <c r="B56" s="224"/>
      <c r="C56" s="224"/>
      <c r="D56" s="224"/>
      <c r="E56" s="183"/>
      <c r="F56" s="224"/>
      <c r="G56" s="6"/>
      <c r="H56" s="6"/>
    </row>
    <row r="57" spans="1:8" s="127" customFormat="1" ht="12" customHeight="1">
      <c r="A57" s="224"/>
      <c r="B57" s="224"/>
      <c r="C57" s="224"/>
      <c r="D57" s="224"/>
      <c r="E57" s="183"/>
      <c r="F57" s="224"/>
      <c r="G57" s="6"/>
      <c r="H57" s="6"/>
    </row>
    <row r="58" spans="1:8" s="127" customFormat="1" ht="12" customHeight="1">
      <c r="A58" s="224"/>
      <c r="B58" s="224"/>
      <c r="C58" s="224"/>
      <c r="D58" s="224"/>
      <c r="E58" s="183"/>
      <c r="F58" s="224"/>
      <c r="G58" s="6"/>
      <c r="H58" s="6"/>
    </row>
    <row r="59" spans="1:8" s="127" customFormat="1" ht="12" customHeight="1">
      <c r="A59" s="224"/>
      <c r="B59" s="224"/>
      <c r="C59" s="224"/>
      <c r="D59" s="224"/>
      <c r="E59" s="183"/>
      <c r="F59" s="224"/>
      <c r="G59" s="6"/>
      <c r="H59" s="6"/>
    </row>
    <row r="60" spans="1:8" s="127" customFormat="1" ht="12" customHeight="1">
      <c r="A60" s="224"/>
      <c r="B60" s="224"/>
      <c r="C60" s="224"/>
      <c r="D60" s="224"/>
      <c r="E60" s="183"/>
      <c r="F60" s="224"/>
      <c r="G60" s="6"/>
      <c r="H60" s="6"/>
    </row>
    <row r="61" spans="1:8" s="127" customFormat="1" ht="12" customHeight="1">
      <c r="A61" s="224"/>
      <c r="B61" s="224"/>
      <c r="C61" s="224"/>
      <c r="D61" s="224"/>
      <c r="E61" s="183"/>
      <c r="F61" s="224"/>
      <c r="G61" s="6"/>
      <c r="H61" s="6"/>
    </row>
    <row r="62" spans="1:8" s="127" customFormat="1" ht="12" customHeight="1">
      <c r="A62" s="224"/>
      <c r="B62" s="224"/>
      <c r="C62" s="224"/>
      <c r="D62" s="224"/>
      <c r="E62" s="183"/>
      <c r="F62" s="224"/>
      <c r="G62" s="6"/>
      <c r="H62" s="6"/>
    </row>
    <row r="63" spans="1:8" s="127" customFormat="1" ht="12" customHeight="1">
      <c r="A63" s="224"/>
      <c r="B63" s="224"/>
      <c r="C63" s="224"/>
      <c r="D63" s="224"/>
      <c r="E63" s="183"/>
      <c r="F63" s="224"/>
      <c r="G63" s="6"/>
      <c r="H63" s="6"/>
    </row>
    <row r="64" spans="1:8" s="127" customFormat="1" ht="12" customHeight="1">
      <c r="A64" s="224"/>
      <c r="B64" s="224"/>
      <c r="C64" s="224"/>
      <c r="D64" s="224"/>
      <c r="E64" s="183"/>
      <c r="F64" s="224"/>
      <c r="G64" s="6"/>
      <c r="H64" s="6"/>
    </row>
    <row r="65" spans="1:8" s="127" customFormat="1" ht="12" customHeight="1">
      <c r="A65" s="224"/>
      <c r="B65" s="224"/>
      <c r="C65" s="224"/>
      <c r="D65" s="224"/>
      <c r="E65" s="183"/>
      <c r="F65" s="224"/>
      <c r="G65" s="6"/>
      <c r="H65" s="6"/>
    </row>
    <row r="66" spans="1:8" s="127" customFormat="1" ht="12" customHeight="1">
      <c r="A66" s="224"/>
      <c r="B66" s="224"/>
      <c r="C66" s="224"/>
      <c r="D66" s="224"/>
      <c r="E66" s="183"/>
      <c r="F66" s="224"/>
      <c r="G66" s="6"/>
      <c r="H66" s="6"/>
    </row>
    <row r="67" spans="1:8" s="127" customFormat="1" ht="12" customHeight="1">
      <c r="A67" s="224"/>
      <c r="B67" s="224"/>
      <c r="C67" s="224"/>
      <c r="D67" s="224"/>
      <c r="E67" s="183"/>
      <c r="F67" s="224"/>
      <c r="G67" s="6"/>
      <c r="H67" s="6"/>
    </row>
    <row r="68" spans="1:8" s="127" customFormat="1" ht="12" customHeight="1">
      <c r="A68" s="224"/>
      <c r="B68" s="224"/>
      <c r="C68" s="224"/>
      <c r="D68" s="224"/>
      <c r="E68" s="183"/>
      <c r="F68" s="224"/>
      <c r="G68" s="6"/>
      <c r="H68" s="6"/>
    </row>
    <row r="69" spans="1:8" s="127" customFormat="1" ht="12" customHeight="1">
      <c r="A69" s="224"/>
      <c r="B69" s="224"/>
      <c r="C69" s="224"/>
      <c r="D69" s="224"/>
      <c r="E69" s="183"/>
      <c r="F69" s="224"/>
      <c r="G69" s="6"/>
      <c r="H69" s="6"/>
    </row>
    <row r="70" spans="1:8" s="127" customFormat="1" ht="12" customHeight="1">
      <c r="A70" s="224"/>
      <c r="B70" s="224"/>
      <c r="C70" s="224"/>
      <c r="D70" s="224"/>
      <c r="E70" s="183"/>
      <c r="F70" s="224"/>
      <c r="G70" s="6"/>
      <c r="H70" s="6"/>
    </row>
    <row r="71" spans="1:8" s="127" customFormat="1" ht="12" customHeight="1">
      <c r="A71" s="224"/>
      <c r="B71" s="224"/>
      <c r="C71" s="224"/>
      <c r="D71" s="224"/>
      <c r="E71" s="183"/>
      <c r="F71" s="224"/>
      <c r="G71" s="6"/>
      <c r="H71" s="6"/>
    </row>
    <row r="72" spans="1:8" s="127" customFormat="1" ht="12" customHeight="1">
      <c r="A72" s="224"/>
      <c r="B72" s="224"/>
      <c r="C72" s="224"/>
      <c r="D72" s="224"/>
      <c r="E72" s="183"/>
      <c r="F72" s="224"/>
      <c r="G72" s="6"/>
      <c r="H72" s="6"/>
    </row>
    <row r="73" spans="1:8" s="127" customFormat="1" ht="12" customHeight="1">
      <c r="A73" s="224"/>
      <c r="B73" s="224"/>
      <c r="C73" s="224"/>
      <c r="D73" s="224"/>
      <c r="E73" s="183"/>
      <c r="F73" s="224"/>
      <c r="G73" s="6"/>
      <c r="H73" s="6"/>
    </row>
    <row r="74" spans="1:8" s="127" customFormat="1" ht="12" customHeight="1">
      <c r="A74" s="224"/>
      <c r="B74" s="224"/>
      <c r="C74" s="224"/>
      <c r="D74" s="224"/>
      <c r="E74" s="183"/>
      <c r="F74" s="224"/>
      <c r="G74" s="6"/>
      <c r="H74" s="6"/>
    </row>
    <row r="75" spans="1:8" s="127" customFormat="1" ht="12" customHeight="1">
      <c r="A75" s="224"/>
      <c r="B75" s="224"/>
      <c r="C75" s="224"/>
      <c r="D75" s="224"/>
      <c r="E75" s="183"/>
      <c r="F75" s="224"/>
      <c r="G75" s="6"/>
      <c r="H75" s="6"/>
    </row>
    <row r="76" spans="1:8" s="127" customFormat="1" ht="12" customHeight="1">
      <c r="A76" s="224"/>
      <c r="B76" s="224"/>
      <c r="C76" s="224"/>
      <c r="D76" s="224"/>
      <c r="E76" s="183"/>
      <c r="F76" s="224"/>
      <c r="G76" s="6"/>
      <c r="H76" s="6"/>
    </row>
    <row r="77" spans="1:8" s="127" customFormat="1" ht="12" customHeight="1">
      <c r="A77" s="224"/>
      <c r="B77" s="224"/>
      <c r="C77" s="224"/>
      <c r="D77" s="224"/>
      <c r="E77" s="183"/>
      <c r="F77" s="224"/>
      <c r="G77" s="6"/>
      <c r="H77" s="6"/>
    </row>
    <row r="78" spans="1:8" s="127" customFormat="1" ht="12" customHeight="1">
      <c r="A78" s="224"/>
      <c r="B78" s="224"/>
      <c r="C78" s="224"/>
      <c r="D78" s="224"/>
      <c r="E78" s="183"/>
      <c r="F78" s="224"/>
      <c r="G78" s="6"/>
      <c r="H78" s="6"/>
    </row>
    <row r="79" spans="1:8" s="127" customFormat="1" ht="12" customHeight="1">
      <c r="A79" s="224"/>
      <c r="B79" s="224"/>
      <c r="C79" s="224"/>
      <c r="D79" s="224"/>
      <c r="E79" s="183"/>
      <c r="F79" s="224"/>
      <c r="G79" s="6"/>
      <c r="H79" s="6"/>
    </row>
    <row r="80" spans="1:8" s="127" customFormat="1" ht="12" customHeight="1">
      <c r="A80" s="224"/>
      <c r="B80" s="224"/>
      <c r="C80" s="224"/>
      <c r="D80" s="224"/>
      <c r="E80" s="183"/>
      <c r="F80" s="224"/>
      <c r="G80" s="6"/>
      <c r="H80" s="6"/>
    </row>
    <row r="81" spans="1:8" s="127" customFormat="1" ht="12" customHeight="1">
      <c r="A81" s="224"/>
      <c r="B81" s="224"/>
      <c r="C81" s="224"/>
      <c r="D81" s="224"/>
      <c r="E81" s="183"/>
      <c r="F81" s="224"/>
      <c r="G81" s="6"/>
      <c r="H81" s="6"/>
    </row>
    <row r="82" spans="1:8" s="127" customFormat="1" ht="12" customHeight="1">
      <c r="A82" s="224"/>
      <c r="B82" s="224"/>
      <c r="C82" s="224"/>
      <c r="D82" s="224"/>
      <c r="E82" s="183"/>
      <c r="F82" s="224"/>
      <c r="G82" s="6"/>
      <c r="H82" s="6"/>
    </row>
    <row r="83" spans="1:8" s="127" customFormat="1" ht="12" customHeight="1">
      <c r="A83" s="224"/>
      <c r="B83" s="224"/>
      <c r="C83" s="224"/>
      <c r="D83" s="224"/>
      <c r="E83" s="183"/>
      <c r="F83" s="224"/>
      <c r="G83" s="6"/>
      <c r="H83" s="6"/>
    </row>
    <row r="84" spans="1:8" s="127" customFormat="1" ht="12" customHeight="1">
      <c r="A84" s="224"/>
      <c r="B84" s="224"/>
      <c r="C84" s="224"/>
      <c r="D84" s="224"/>
      <c r="E84" s="183"/>
      <c r="F84" s="224"/>
      <c r="G84" s="6"/>
      <c r="H84" s="6"/>
    </row>
    <row r="85" spans="1:8" s="127" customFormat="1" ht="12" customHeight="1">
      <c r="A85" s="224"/>
      <c r="B85" s="224"/>
      <c r="C85" s="224"/>
      <c r="D85" s="224"/>
      <c r="E85" s="183"/>
      <c r="F85" s="224"/>
      <c r="G85" s="6"/>
      <c r="H85" s="6"/>
    </row>
    <row r="86" spans="1:8" s="127" customFormat="1" ht="12" customHeight="1">
      <c r="A86" s="224"/>
      <c r="B86" s="224"/>
      <c r="C86" s="224"/>
      <c r="D86" s="224"/>
      <c r="E86" s="183"/>
      <c r="F86" s="224"/>
      <c r="G86" s="6"/>
      <c r="H86" s="6"/>
    </row>
    <row r="87" spans="1:8" s="127" customFormat="1" ht="12" customHeight="1">
      <c r="A87" s="224"/>
      <c r="B87" s="224"/>
      <c r="C87" s="224"/>
      <c r="D87" s="224"/>
      <c r="E87" s="183"/>
      <c r="F87" s="224"/>
      <c r="G87" s="6"/>
      <c r="H87" s="6"/>
    </row>
    <row r="88" spans="1:8" s="127" customFormat="1" ht="12" customHeight="1">
      <c r="A88" s="224"/>
      <c r="B88" s="224"/>
      <c r="C88" s="224"/>
      <c r="D88" s="224"/>
      <c r="E88" s="183"/>
      <c r="F88" s="224"/>
      <c r="G88" s="6"/>
      <c r="H88" s="6"/>
    </row>
    <row r="89" spans="1:8" s="127" customFormat="1" ht="12" customHeight="1">
      <c r="A89" s="224"/>
      <c r="B89" s="224"/>
      <c r="C89" s="224"/>
      <c r="D89" s="224"/>
      <c r="E89" s="183"/>
      <c r="F89" s="224"/>
      <c r="G89" s="6"/>
      <c r="H89" s="6"/>
    </row>
    <row r="90" spans="1:8" s="127" customFormat="1" ht="12" customHeight="1">
      <c r="A90" s="224"/>
      <c r="B90" s="224"/>
      <c r="C90" s="224"/>
      <c r="D90" s="224"/>
      <c r="E90" s="183"/>
      <c r="F90" s="224"/>
      <c r="G90" s="6"/>
      <c r="H90" s="6"/>
    </row>
    <row r="91" spans="1:8" s="127" customFormat="1" ht="12" customHeight="1">
      <c r="A91" s="224"/>
      <c r="B91" s="224"/>
      <c r="C91" s="224"/>
      <c r="D91" s="224"/>
      <c r="E91" s="183"/>
      <c r="F91" s="224"/>
      <c r="G91" s="6"/>
      <c r="H91" s="6"/>
    </row>
    <row r="92" spans="1:8" s="127" customFormat="1" ht="12" customHeight="1">
      <c r="A92" s="224"/>
      <c r="B92" s="224"/>
      <c r="C92" s="224"/>
      <c r="D92" s="224"/>
      <c r="E92" s="183"/>
      <c r="F92" s="224"/>
      <c r="G92" s="6"/>
      <c r="H92" s="6"/>
    </row>
    <row r="93" spans="1:8" s="127" customFormat="1" ht="12" customHeight="1">
      <c r="A93" s="224"/>
      <c r="B93" s="224"/>
      <c r="C93" s="224"/>
      <c r="D93" s="224"/>
      <c r="E93" s="183"/>
      <c r="F93" s="224"/>
      <c r="G93" s="6"/>
      <c r="H93" s="6"/>
    </row>
    <row r="94" spans="1:8" s="127" customFormat="1" ht="12" customHeight="1">
      <c r="A94" s="224"/>
      <c r="B94" s="224"/>
      <c r="C94" s="224"/>
      <c r="D94" s="224"/>
      <c r="E94" s="183"/>
      <c r="F94" s="224"/>
      <c r="G94" s="6"/>
      <c r="H94" s="6"/>
    </row>
    <row r="95" spans="1:8" s="127" customFormat="1" ht="12" customHeight="1">
      <c r="A95" s="224"/>
      <c r="B95" s="224"/>
      <c r="C95" s="224"/>
      <c r="D95" s="224"/>
      <c r="E95" s="183"/>
      <c r="F95" s="224"/>
      <c r="G95" s="6"/>
      <c r="H95" s="6"/>
    </row>
    <row r="96" spans="1:8" s="127" customFormat="1" ht="12" customHeight="1">
      <c r="A96" s="224"/>
      <c r="B96" s="224"/>
      <c r="C96" s="224"/>
      <c r="D96" s="224"/>
      <c r="E96" s="183"/>
      <c r="F96" s="224"/>
      <c r="G96" s="6"/>
      <c r="H96" s="6"/>
    </row>
    <row r="97" spans="1:8" s="127" customFormat="1" ht="12" customHeight="1">
      <c r="A97" s="224"/>
      <c r="B97" s="224"/>
      <c r="C97" s="224"/>
      <c r="D97" s="224"/>
      <c r="E97" s="183"/>
      <c r="F97" s="224"/>
      <c r="G97" s="6"/>
      <c r="H97" s="6"/>
    </row>
    <row r="98" spans="1:8" s="127" customFormat="1" ht="12" customHeight="1">
      <c r="A98" s="224"/>
      <c r="B98" s="224"/>
      <c r="C98" s="224"/>
      <c r="D98" s="224"/>
      <c r="E98" s="183"/>
      <c r="F98" s="224"/>
      <c r="G98" s="6"/>
      <c r="H98" s="6"/>
    </row>
    <row r="99" spans="1:8" s="127" customFormat="1" ht="12" customHeight="1">
      <c r="A99" s="224"/>
      <c r="B99" s="224"/>
      <c r="C99" s="224"/>
      <c r="D99" s="224"/>
      <c r="E99" s="183"/>
      <c r="F99" s="224"/>
      <c r="G99" s="6"/>
      <c r="H99" s="6"/>
    </row>
    <row r="100" spans="1:8" s="127" customFormat="1" ht="12" customHeight="1">
      <c r="A100" s="224"/>
      <c r="B100" s="224"/>
      <c r="C100" s="224"/>
      <c r="D100" s="224"/>
      <c r="E100" s="183"/>
      <c r="F100" s="224"/>
      <c r="G100" s="6"/>
      <c r="H100" s="6"/>
    </row>
    <row r="101" spans="1:8" s="127" customFormat="1" ht="12" customHeight="1">
      <c r="A101" s="224"/>
      <c r="B101" s="224"/>
      <c r="C101" s="224"/>
      <c r="D101" s="224"/>
      <c r="E101" s="183"/>
      <c r="F101" s="224"/>
      <c r="G101" s="6"/>
      <c r="H101" s="6"/>
    </row>
    <row r="102" spans="1:8" s="127" customFormat="1" ht="12" customHeight="1">
      <c r="A102" s="224"/>
      <c r="B102" s="224"/>
      <c r="C102" s="224"/>
      <c r="D102" s="224"/>
      <c r="E102" s="183"/>
      <c r="F102" s="224"/>
      <c r="G102" s="6"/>
      <c r="H102" s="6"/>
    </row>
    <row r="103" spans="1:8" s="127" customFormat="1" ht="12" customHeight="1">
      <c r="A103" s="224"/>
      <c r="B103" s="224"/>
      <c r="C103" s="224"/>
      <c r="D103" s="224"/>
      <c r="E103" s="183"/>
      <c r="F103" s="224"/>
      <c r="G103" s="6"/>
      <c r="H103" s="6"/>
    </row>
    <row r="104" spans="1:8" s="127" customFormat="1" ht="12" customHeight="1">
      <c r="A104" s="224"/>
      <c r="B104" s="224"/>
      <c r="C104" s="224"/>
      <c r="D104" s="224"/>
      <c r="E104" s="183"/>
      <c r="F104" s="224"/>
      <c r="G104" s="6"/>
      <c r="H104" s="6"/>
    </row>
    <row r="105" spans="1:8" s="127" customFormat="1" ht="12" customHeight="1">
      <c r="A105" s="224"/>
      <c r="B105" s="224"/>
      <c r="C105" s="224"/>
      <c r="D105" s="224"/>
      <c r="E105" s="183"/>
      <c r="F105" s="224"/>
      <c r="G105" s="6"/>
      <c r="H105" s="6"/>
    </row>
    <row r="106" spans="1:8" s="127" customFormat="1" ht="12" customHeight="1">
      <c r="A106" s="224"/>
      <c r="B106" s="224"/>
      <c r="C106" s="224"/>
      <c r="D106" s="224"/>
      <c r="E106" s="183"/>
      <c r="F106" s="224"/>
      <c r="G106" s="6"/>
      <c r="H106" s="6"/>
    </row>
    <row r="107" spans="1:8" s="127" customFormat="1" ht="12" customHeight="1">
      <c r="A107" s="224"/>
      <c r="B107" s="224"/>
      <c r="C107" s="224"/>
      <c r="D107" s="224"/>
      <c r="E107" s="183"/>
      <c r="F107" s="224"/>
      <c r="G107" s="6"/>
      <c r="H107" s="6"/>
    </row>
    <row r="108" spans="1:8" s="127" customFormat="1" ht="12" customHeight="1">
      <c r="A108" s="224"/>
      <c r="B108" s="224"/>
      <c r="C108" s="224"/>
      <c r="D108" s="224"/>
      <c r="E108" s="183"/>
      <c r="F108" s="224"/>
      <c r="G108" s="6"/>
      <c r="H108" s="6"/>
    </row>
    <row r="109" spans="1:8" s="127" customFormat="1" ht="12" customHeight="1">
      <c r="A109" s="224"/>
      <c r="B109" s="224"/>
      <c r="C109" s="224"/>
      <c r="D109" s="224"/>
      <c r="E109" s="183"/>
      <c r="F109" s="224"/>
      <c r="G109" s="6"/>
      <c r="H109" s="6"/>
    </row>
    <row r="110" spans="1:8" s="127" customFormat="1" ht="12" customHeight="1">
      <c r="A110" s="224"/>
      <c r="B110" s="224"/>
      <c r="C110" s="224"/>
      <c r="D110" s="224"/>
      <c r="E110" s="183"/>
      <c r="F110" s="224"/>
      <c r="G110" s="6"/>
      <c r="H110" s="6"/>
    </row>
    <row r="111" spans="1:8" s="127" customFormat="1" ht="12" customHeight="1">
      <c r="A111" s="224"/>
      <c r="B111" s="224"/>
      <c r="C111" s="224"/>
      <c r="D111" s="224"/>
      <c r="E111" s="183"/>
      <c r="F111" s="224"/>
      <c r="G111" s="6"/>
      <c r="H111" s="6"/>
    </row>
    <row r="112" spans="1:8" s="127" customFormat="1" ht="12" customHeight="1">
      <c r="A112" s="224"/>
      <c r="B112" s="224"/>
      <c r="C112" s="224"/>
      <c r="D112" s="224"/>
      <c r="E112" s="183"/>
      <c r="F112" s="224"/>
      <c r="G112" s="6"/>
      <c r="H112" s="6"/>
    </row>
    <row r="113" spans="1:8" s="127" customFormat="1" ht="12" customHeight="1">
      <c r="A113" s="224"/>
      <c r="B113" s="224"/>
      <c r="C113" s="224"/>
      <c r="D113" s="224"/>
      <c r="E113" s="183"/>
      <c r="F113" s="224"/>
      <c r="G113" s="6"/>
      <c r="H113" s="6"/>
    </row>
    <row r="114" spans="1:8" s="127" customFormat="1" ht="12" customHeight="1">
      <c r="A114" s="224"/>
      <c r="B114" s="224"/>
      <c r="C114" s="224"/>
      <c r="D114" s="224"/>
      <c r="E114" s="183"/>
      <c r="F114" s="224"/>
      <c r="G114" s="6"/>
      <c r="H114" s="6"/>
    </row>
    <row r="115" spans="1:8" s="127" customFormat="1" ht="12" customHeight="1">
      <c r="A115" s="224"/>
      <c r="B115" s="224"/>
      <c r="C115" s="224"/>
      <c r="D115" s="224"/>
      <c r="E115" s="183"/>
      <c r="F115" s="224"/>
      <c r="G115" s="6"/>
      <c r="H115" s="6"/>
    </row>
    <row r="116" spans="1:8" s="127" customFormat="1" ht="12" customHeight="1">
      <c r="A116" s="224"/>
      <c r="B116" s="224"/>
      <c r="C116" s="224"/>
      <c r="D116" s="224"/>
      <c r="E116" s="183"/>
      <c r="F116" s="224"/>
      <c r="G116" s="6"/>
      <c r="H116" s="6"/>
    </row>
    <row r="117" spans="1:8" s="127" customFormat="1" ht="12" customHeight="1">
      <c r="A117" s="224"/>
      <c r="B117" s="224"/>
      <c r="C117" s="224"/>
      <c r="D117" s="224"/>
      <c r="E117" s="183"/>
      <c r="F117" s="224"/>
      <c r="G117" s="6"/>
      <c r="H117" s="6"/>
    </row>
    <row r="118" spans="1:8" s="127" customFormat="1" ht="12" customHeight="1">
      <c r="A118" s="224"/>
      <c r="B118" s="224"/>
      <c r="C118" s="224"/>
      <c r="D118" s="224"/>
      <c r="E118" s="183"/>
      <c r="F118" s="224"/>
      <c r="G118" s="6"/>
      <c r="H118" s="6"/>
    </row>
    <row r="119" spans="1:8" s="127" customFormat="1" ht="12" customHeight="1">
      <c r="A119" s="224"/>
      <c r="B119" s="224"/>
      <c r="C119" s="224"/>
      <c r="D119" s="224"/>
      <c r="E119" s="183"/>
      <c r="F119" s="224"/>
      <c r="G119" s="6"/>
      <c r="H119" s="6"/>
    </row>
    <row r="120" spans="1:8" s="127" customFormat="1" ht="12" customHeight="1">
      <c r="A120" s="224"/>
      <c r="B120" s="224"/>
      <c r="C120" s="224"/>
      <c r="D120" s="224"/>
      <c r="E120" s="183"/>
      <c r="F120" s="224"/>
      <c r="G120" s="6"/>
      <c r="H120" s="6"/>
    </row>
    <row r="121" spans="1:8" s="127" customFormat="1" ht="12" customHeight="1">
      <c r="A121" s="224"/>
      <c r="B121" s="224"/>
      <c r="C121" s="224"/>
      <c r="D121" s="224"/>
      <c r="E121" s="183"/>
      <c r="F121" s="224"/>
      <c r="G121" s="6"/>
      <c r="H121" s="6"/>
    </row>
    <row r="122" spans="1:8" s="127" customFormat="1" ht="12" customHeight="1">
      <c r="A122" s="224"/>
      <c r="B122" s="224"/>
      <c r="C122" s="224"/>
      <c r="D122" s="224"/>
      <c r="E122" s="183"/>
      <c r="F122" s="224"/>
      <c r="G122" s="6"/>
      <c r="H122" s="6"/>
    </row>
    <row r="123" spans="1:8" s="127" customFormat="1" ht="12" customHeight="1">
      <c r="A123" s="224"/>
      <c r="B123" s="224"/>
      <c r="C123" s="224"/>
      <c r="D123" s="224"/>
      <c r="E123" s="183"/>
      <c r="F123" s="224"/>
      <c r="G123" s="6"/>
      <c r="H123" s="6"/>
    </row>
    <row r="124" spans="1:8" s="127" customFormat="1" ht="12" customHeight="1">
      <c r="A124" s="224"/>
      <c r="B124" s="224"/>
      <c r="C124" s="224"/>
      <c r="D124" s="224"/>
      <c r="E124" s="183"/>
      <c r="F124" s="224"/>
      <c r="G124" s="6"/>
      <c r="H124" s="6"/>
    </row>
    <row r="125" spans="1:8" s="127" customFormat="1" ht="12" customHeight="1">
      <c r="A125" s="224"/>
      <c r="B125" s="224"/>
      <c r="C125" s="224"/>
      <c r="D125" s="224"/>
      <c r="E125" s="183"/>
      <c r="F125" s="224"/>
      <c r="G125" s="6"/>
      <c r="H125" s="6"/>
    </row>
    <row r="126" spans="1:8" s="127" customFormat="1" ht="12" customHeight="1">
      <c r="A126" s="224"/>
      <c r="B126" s="224"/>
      <c r="C126" s="224"/>
      <c r="D126" s="224"/>
      <c r="E126" s="183"/>
      <c r="F126" s="224"/>
      <c r="G126" s="6"/>
      <c r="H126" s="6"/>
    </row>
    <row r="127" spans="1:8" s="127" customFormat="1" ht="12" customHeight="1">
      <c r="A127" s="224"/>
      <c r="B127" s="224"/>
      <c r="C127" s="224"/>
      <c r="D127" s="224"/>
      <c r="E127" s="183"/>
      <c r="F127" s="224"/>
      <c r="G127" s="6"/>
      <c r="H127" s="6"/>
    </row>
    <row r="128" spans="1:8" s="127" customFormat="1" ht="12" customHeight="1">
      <c r="A128" s="224"/>
      <c r="B128" s="224"/>
      <c r="C128" s="224"/>
      <c r="D128" s="224"/>
      <c r="E128" s="183"/>
      <c r="F128" s="224"/>
      <c r="G128" s="6"/>
      <c r="H128" s="6"/>
    </row>
    <row r="129" spans="1:8" s="127" customFormat="1" ht="12" customHeight="1">
      <c r="A129" s="224"/>
      <c r="B129" s="224"/>
      <c r="C129" s="224"/>
      <c r="D129" s="224"/>
      <c r="E129" s="183"/>
      <c r="F129" s="224"/>
      <c r="G129" s="6"/>
      <c r="H129" s="6"/>
    </row>
    <row r="130" spans="1:8" s="127" customFormat="1" ht="12" customHeight="1">
      <c r="A130" s="224"/>
      <c r="B130" s="224"/>
      <c r="C130" s="224"/>
      <c r="D130" s="224"/>
      <c r="E130" s="183"/>
      <c r="F130" s="224"/>
      <c r="G130" s="6"/>
      <c r="H130" s="6"/>
    </row>
    <row r="131" spans="1:8" s="127" customFormat="1" ht="12" customHeight="1">
      <c r="A131" s="224"/>
      <c r="B131" s="224"/>
      <c r="C131" s="224"/>
      <c r="D131" s="224"/>
      <c r="E131" s="183"/>
      <c r="F131" s="224"/>
      <c r="G131" s="6"/>
      <c r="H131" s="6"/>
    </row>
    <row r="132" spans="1:8" s="127" customFormat="1" ht="12" customHeight="1">
      <c r="A132" s="224"/>
      <c r="B132" s="224"/>
      <c r="C132" s="224"/>
      <c r="D132" s="224"/>
      <c r="E132" s="183"/>
      <c r="F132" s="224"/>
      <c r="G132" s="6"/>
      <c r="H132" s="6"/>
    </row>
    <row r="133" spans="1:8" s="127" customFormat="1" ht="12" customHeight="1">
      <c r="A133" s="224"/>
      <c r="B133" s="224"/>
      <c r="C133" s="224"/>
      <c r="D133" s="224"/>
      <c r="E133" s="183"/>
      <c r="F133" s="224"/>
      <c r="G133" s="6"/>
      <c r="H133" s="6"/>
    </row>
    <row r="134" spans="1:8" s="127" customFormat="1" ht="12" customHeight="1">
      <c r="A134" s="224"/>
      <c r="B134" s="224"/>
      <c r="C134" s="224"/>
      <c r="D134" s="224"/>
      <c r="E134" s="183"/>
      <c r="F134" s="224"/>
      <c r="G134" s="6"/>
      <c r="H134" s="6"/>
    </row>
    <row r="135" spans="1:8" s="127" customFormat="1" ht="12" customHeight="1">
      <c r="A135" s="224"/>
      <c r="B135" s="224"/>
      <c r="C135" s="224"/>
      <c r="D135" s="224"/>
      <c r="E135" s="183"/>
      <c r="F135" s="224"/>
      <c r="G135" s="6"/>
      <c r="H135" s="6"/>
    </row>
    <row r="136" spans="1:8" s="127" customFormat="1" ht="12" customHeight="1">
      <c r="A136" s="224"/>
      <c r="B136" s="224"/>
      <c r="C136" s="224"/>
      <c r="D136" s="224"/>
      <c r="E136" s="183"/>
      <c r="F136" s="224"/>
      <c r="G136" s="6"/>
      <c r="H136" s="6"/>
    </row>
    <row r="137" spans="1:8" s="127" customFormat="1" ht="12" customHeight="1">
      <c r="A137" s="224"/>
      <c r="B137" s="224"/>
      <c r="C137" s="224"/>
      <c r="D137" s="224"/>
      <c r="E137" s="183"/>
      <c r="F137" s="224"/>
      <c r="G137" s="6"/>
      <c r="H137" s="6"/>
    </row>
    <row r="138" spans="1:8" s="127" customFormat="1" ht="12" customHeight="1">
      <c r="A138" s="224"/>
      <c r="B138" s="224"/>
      <c r="C138" s="224"/>
      <c r="D138" s="224"/>
      <c r="E138" s="183"/>
      <c r="F138" s="224"/>
      <c r="G138" s="6"/>
      <c r="H138" s="6"/>
    </row>
    <row r="139" spans="1:8" s="127" customFormat="1" ht="21.75" customHeight="1">
      <c r="A139" s="263"/>
      <c r="B139" s="263"/>
      <c r="C139" s="263"/>
      <c r="D139" s="263"/>
      <c r="E139" s="183"/>
      <c r="F139" s="263"/>
      <c r="G139" s="264"/>
      <c r="H139" s="264"/>
    </row>
    <row r="140" spans="1:8" s="127" customFormat="1" ht="12" customHeight="1">
      <c r="A140" s="265">
        <v>3</v>
      </c>
      <c r="B140" s="266" t="s">
        <v>282</v>
      </c>
      <c r="C140" s="266"/>
      <c r="D140" s="266"/>
      <c r="E140" s="225"/>
      <c r="F140" s="267"/>
      <c r="G140" s="227" t="s">
        <v>584</v>
      </c>
      <c r="H140" s="228" t="s">
        <v>556</v>
      </c>
    </row>
    <row r="141" spans="1:8" s="127" customFormat="1" ht="12" customHeight="1">
      <c r="A141" s="206"/>
      <c r="B141" s="263"/>
      <c r="C141" s="263"/>
      <c r="D141" s="263"/>
      <c r="E141" s="229"/>
      <c r="F141" s="268"/>
      <c r="G141" s="269" t="s">
        <v>217</v>
      </c>
      <c r="H141" s="270" t="s">
        <v>217</v>
      </c>
    </row>
    <row r="142" spans="1:8" s="127" customFormat="1" ht="16.5" customHeight="1">
      <c r="A142" s="271"/>
      <c r="B142" s="272"/>
      <c r="C142" s="272"/>
      <c r="D142" s="272"/>
      <c r="E142" s="260"/>
      <c r="F142" s="272"/>
      <c r="G142" s="16">
        <v>449021266437</v>
      </c>
      <c r="H142" s="16">
        <v>506004737324</v>
      </c>
    </row>
    <row r="143" spans="1:8" s="127" customFormat="1" ht="12" customHeight="1">
      <c r="A143" s="224"/>
      <c r="B143" s="224"/>
      <c r="C143" s="224"/>
      <c r="D143" s="224"/>
      <c r="E143" s="183"/>
      <c r="F143" s="224"/>
      <c r="G143" s="6"/>
      <c r="H143" s="6"/>
    </row>
    <row r="144" spans="1:8" s="127" customFormat="1" ht="12" customHeight="1">
      <c r="A144" s="224"/>
      <c r="B144" s="224"/>
      <c r="C144" s="224"/>
      <c r="D144" s="224"/>
      <c r="E144" s="183"/>
      <c r="F144" s="224"/>
      <c r="G144" s="264"/>
      <c r="H144" s="264"/>
    </row>
    <row r="145" spans="1:8" s="273" customFormat="1" ht="15" customHeight="1">
      <c r="A145" s="760" t="s">
        <v>218</v>
      </c>
      <c r="B145" s="762" t="s">
        <v>271</v>
      </c>
      <c r="C145" s="763"/>
      <c r="D145" s="763"/>
      <c r="E145" s="225"/>
      <c r="F145" s="226"/>
      <c r="G145" s="227" t="s">
        <v>584</v>
      </c>
      <c r="H145" s="227" t="s">
        <v>556</v>
      </c>
    </row>
    <row r="146" spans="1:8" s="185" customFormat="1" ht="12" customHeight="1">
      <c r="A146" s="761"/>
      <c r="B146" s="754"/>
      <c r="C146" s="755"/>
      <c r="D146" s="755"/>
      <c r="E146" s="229"/>
      <c r="F146" s="230"/>
      <c r="G146" s="274" t="s">
        <v>217</v>
      </c>
      <c r="H146" s="231" t="s">
        <v>217</v>
      </c>
    </row>
    <row r="147" spans="1:8" s="279" customFormat="1" ht="13.5" customHeight="1" collapsed="1">
      <c r="A147" s="275"/>
      <c r="B147" s="214" t="s">
        <v>538</v>
      </c>
      <c r="C147" s="276"/>
      <c r="D147" s="276"/>
      <c r="E147" s="235"/>
      <c r="F147" s="277"/>
      <c r="G147" s="278">
        <v>127710418905</v>
      </c>
      <c r="H147" s="278">
        <v>110034474573</v>
      </c>
    </row>
    <row r="148" spans="1:8" s="185" customFormat="1" ht="21" hidden="1" customHeight="1" outlineLevel="1">
      <c r="A148" s="197"/>
      <c r="B148" s="250" t="s">
        <v>341</v>
      </c>
      <c r="C148" s="280"/>
      <c r="D148" s="250"/>
      <c r="E148" s="216"/>
      <c r="F148" s="251"/>
      <c r="G148" s="281">
        <v>0</v>
      </c>
      <c r="H148" s="281">
        <v>0</v>
      </c>
    </row>
    <row r="149" spans="1:8" s="185" customFormat="1" ht="21" hidden="1" customHeight="1" outlineLevel="1">
      <c r="A149" s="197"/>
      <c r="B149" s="250" t="s">
        <v>395</v>
      </c>
      <c r="C149" s="250"/>
      <c r="D149" s="250"/>
      <c r="E149" s="216"/>
      <c r="F149" s="251"/>
      <c r="G149" s="252">
        <v>0</v>
      </c>
      <c r="H149" s="281">
        <v>0</v>
      </c>
    </row>
    <row r="150" spans="1:8" s="185" customFormat="1" ht="18.75" hidden="1" customHeight="1" outlineLevel="1">
      <c r="A150" s="197"/>
      <c r="B150" s="250" t="s">
        <v>403</v>
      </c>
      <c r="C150" s="250"/>
      <c r="D150" s="250"/>
      <c r="E150" s="216"/>
      <c r="F150" s="251"/>
      <c r="G150" s="252">
        <v>0</v>
      </c>
      <c r="H150" s="281">
        <v>0</v>
      </c>
    </row>
    <row r="151" spans="1:8" s="185" customFormat="1" ht="14.25" hidden="1" customHeight="1" outlineLevel="1">
      <c r="A151" s="197"/>
      <c r="B151" s="250" t="s">
        <v>354</v>
      </c>
      <c r="C151" s="250"/>
      <c r="D151" s="250"/>
      <c r="E151" s="216"/>
      <c r="F151" s="251"/>
      <c r="G151" s="252">
        <v>0</v>
      </c>
      <c r="H151" s="281">
        <v>0</v>
      </c>
    </row>
    <row r="152" spans="1:8" s="279" customFormat="1" ht="15" customHeight="1">
      <c r="A152" s="199"/>
      <c r="B152" s="215" t="s">
        <v>463</v>
      </c>
      <c r="C152" s="215"/>
      <c r="D152" s="215"/>
      <c r="E152" s="216"/>
      <c r="F152" s="217"/>
      <c r="G152" s="282">
        <v>830334661</v>
      </c>
      <c r="H152" s="282">
        <v>1175745814</v>
      </c>
    </row>
    <row r="153" spans="1:8" s="279" customFormat="1" ht="15" customHeight="1">
      <c r="A153" s="199"/>
      <c r="B153" s="215" t="s">
        <v>562</v>
      </c>
      <c r="C153" s="215"/>
      <c r="D153" s="215"/>
      <c r="E153" s="216"/>
      <c r="F153" s="217"/>
      <c r="G153" s="254">
        <v>50055949661</v>
      </c>
      <c r="H153" s="254"/>
    </row>
    <row r="154" spans="1:8" s="185" customFormat="1" ht="15" customHeight="1">
      <c r="A154" s="197"/>
      <c r="B154" s="215" t="s">
        <v>348</v>
      </c>
      <c r="C154" s="250"/>
      <c r="D154" s="250"/>
      <c r="E154" s="216"/>
      <c r="F154" s="251"/>
      <c r="G154" s="254">
        <v>1422346196</v>
      </c>
      <c r="H154" s="254">
        <v>1660040878</v>
      </c>
    </row>
    <row r="155" spans="1:8" s="185" customFormat="1" ht="15" customHeight="1">
      <c r="A155" s="197"/>
      <c r="B155" s="215" t="s">
        <v>563</v>
      </c>
      <c r="C155" s="250"/>
      <c r="D155" s="250"/>
      <c r="E155" s="216"/>
      <c r="F155" s="251"/>
      <c r="G155" s="254">
        <v>0</v>
      </c>
      <c r="H155" s="254"/>
    </row>
    <row r="156" spans="1:8" s="185" customFormat="1" ht="15" customHeight="1">
      <c r="A156" s="283"/>
      <c r="B156" s="284" t="s">
        <v>464</v>
      </c>
      <c r="C156" s="285"/>
      <c r="D156" s="285"/>
      <c r="E156" s="257"/>
      <c r="F156" s="258"/>
      <c r="G156" s="286">
        <v>3715482409</v>
      </c>
      <c r="H156" s="287">
        <v>4727744424</v>
      </c>
    </row>
    <row r="157" spans="1:8" s="223" customFormat="1" ht="15" customHeight="1">
      <c r="A157" s="758" t="s">
        <v>124</v>
      </c>
      <c r="B157" s="759"/>
      <c r="C157" s="759"/>
      <c r="D157" s="759"/>
      <c r="E157" s="260"/>
      <c r="F157" s="261"/>
      <c r="G157" s="288">
        <v>183734531832</v>
      </c>
      <c r="H157" s="288">
        <v>117598005689</v>
      </c>
    </row>
    <row r="158" spans="1:8" s="185" customFormat="1" ht="15" customHeight="1">
      <c r="A158" s="224"/>
      <c r="B158" s="224"/>
      <c r="C158" s="224"/>
      <c r="D158" s="224"/>
      <c r="E158" s="350"/>
      <c r="F158" s="224"/>
      <c r="G158" s="238"/>
      <c r="H158" s="238"/>
    </row>
    <row r="159" spans="1:8" s="185" customFormat="1" ht="11.25" customHeight="1">
      <c r="A159" s="224"/>
      <c r="B159" s="224"/>
      <c r="C159" s="224"/>
      <c r="D159" s="224"/>
      <c r="E159" s="183"/>
      <c r="F159" s="224"/>
      <c r="G159" s="238"/>
      <c r="H159" s="238"/>
    </row>
    <row r="160" spans="1:8" s="127" customFormat="1" ht="15" customHeight="1">
      <c r="A160" s="760">
        <v>5</v>
      </c>
      <c r="B160" s="782" t="s">
        <v>82</v>
      </c>
      <c r="C160" s="783"/>
      <c r="D160" s="798"/>
      <c r="E160" s="801" t="s">
        <v>584</v>
      </c>
      <c r="F160" s="773"/>
      <c r="G160" s="802" t="s">
        <v>556</v>
      </c>
      <c r="H160" s="803"/>
    </row>
    <row r="161" spans="1:8" s="127" customFormat="1" ht="15" customHeight="1">
      <c r="A161" s="777"/>
      <c r="B161" s="778"/>
      <c r="C161" s="779"/>
      <c r="D161" s="799"/>
      <c r="E161" s="274" t="s">
        <v>217</v>
      </c>
      <c r="F161" s="274" t="s">
        <v>217</v>
      </c>
      <c r="G161" s="274" t="s">
        <v>217</v>
      </c>
      <c r="H161" s="231" t="s">
        <v>217</v>
      </c>
    </row>
    <row r="162" spans="1:8" s="127" customFormat="1" ht="15" customHeight="1">
      <c r="A162" s="761"/>
      <c r="B162" s="780"/>
      <c r="C162" s="781"/>
      <c r="D162" s="800"/>
      <c r="E162" s="290" t="s">
        <v>467</v>
      </c>
      <c r="F162" s="291" t="s">
        <v>466</v>
      </c>
      <c r="G162" s="290" t="s">
        <v>467</v>
      </c>
      <c r="H162" s="292" t="s">
        <v>466</v>
      </c>
    </row>
    <row r="163" spans="1:8" s="193" customFormat="1" ht="15" customHeight="1" collapsed="1">
      <c r="A163" s="293"/>
      <c r="B163" s="294" t="s">
        <v>293</v>
      </c>
      <c r="C163" s="295"/>
      <c r="D163" s="296"/>
      <c r="E163" s="297">
        <v>6953735039</v>
      </c>
      <c r="F163" s="297">
        <v>0</v>
      </c>
      <c r="G163" s="297">
        <v>6405620928</v>
      </c>
      <c r="H163" s="297">
        <v>0</v>
      </c>
    </row>
    <row r="164" spans="1:8" s="183" customFormat="1" ht="20.100000000000001" hidden="1" customHeight="1" outlineLevel="2">
      <c r="B164" s="214" t="s">
        <v>251</v>
      </c>
      <c r="C164" s="215"/>
      <c r="D164" s="217"/>
      <c r="E164" s="219">
        <v>130873784</v>
      </c>
      <c r="F164" s="219"/>
      <c r="G164" s="219">
        <v>128323872</v>
      </c>
    </row>
    <row r="165" spans="1:8" s="183" customFormat="1" ht="20.100000000000001" hidden="1" customHeight="1" outlineLevel="2">
      <c r="B165" s="214" t="s">
        <v>505</v>
      </c>
      <c r="C165" s="215"/>
      <c r="D165" s="217"/>
      <c r="E165" s="219">
        <v>48325777</v>
      </c>
      <c r="F165" s="219"/>
      <c r="G165" s="219">
        <v>20682077</v>
      </c>
    </row>
    <row r="166" spans="1:8" s="183" customFormat="1" ht="20.100000000000001" hidden="1" customHeight="1" outlineLevel="2">
      <c r="B166" s="214" t="s">
        <v>53</v>
      </c>
      <c r="C166" s="215"/>
      <c r="D166" s="217"/>
      <c r="E166" s="298">
        <v>806997462</v>
      </c>
      <c r="F166" s="219"/>
      <c r="G166" s="219">
        <v>587607933</v>
      </c>
    </row>
    <row r="167" spans="1:8" s="183" customFormat="1" ht="20.100000000000001" hidden="1" customHeight="1" outlineLevel="2">
      <c r="B167" s="214" t="s">
        <v>348</v>
      </c>
      <c r="C167" s="215"/>
      <c r="D167" s="217"/>
      <c r="E167" s="219">
        <v>365658656</v>
      </c>
      <c r="F167" s="219"/>
      <c r="G167" s="219">
        <v>90959229</v>
      </c>
    </row>
    <row r="168" spans="1:8" s="183" customFormat="1" ht="20.100000000000001" hidden="1" customHeight="1" outlineLevel="2">
      <c r="B168" s="214" t="s">
        <v>464</v>
      </c>
      <c r="E168" s="219">
        <v>5601879360</v>
      </c>
      <c r="F168" s="219"/>
      <c r="G168" s="219">
        <v>5578047817</v>
      </c>
    </row>
    <row r="169" spans="1:8" s="193" customFormat="1" ht="19.5" customHeight="1" collapsed="1">
      <c r="A169" s="299"/>
      <c r="B169" s="300" t="s">
        <v>302</v>
      </c>
      <c r="C169" s="301"/>
      <c r="D169" s="302"/>
      <c r="E169" s="303">
        <v>131639742</v>
      </c>
      <c r="F169" s="303">
        <v>0</v>
      </c>
      <c r="G169" s="303">
        <v>136744742</v>
      </c>
      <c r="H169" s="213">
        <v>0</v>
      </c>
    </row>
    <row r="170" spans="1:8" s="183" customFormat="1" ht="20.100000000000001" hidden="1" customHeight="1" outlineLevel="1">
      <c r="B170" s="214" t="s">
        <v>251</v>
      </c>
      <c r="C170" s="215"/>
      <c r="D170" s="217"/>
      <c r="E170" s="219">
        <v>22915000</v>
      </c>
      <c r="F170" s="219"/>
      <c r="G170" s="219">
        <v>22915000</v>
      </c>
    </row>
    <row r="171" spans="1:8" s="183" customFormat="1" ht="20.100000000000001" hidden="1" customHeight="1" outlineLevel="1">
      <c r="B171" s="214" t="s">
        <v>505</v>
      </c>
      <c r="C171" s="215"/>
      <c r="D171" s="217"/>
      <c r="E171" s="219">
        <v>35185000</v>
      </c>
      <c r="F171" s="219"/>
      <c r="G171" s="219">
        <v>35185000</v>
      </c>
    </row>
    <row r="172" spans="1:8" s="183" customFormat="1" ht="20.100000000000001" hidden="1" customHeight="1" outlineLevel="1">
      <c r="B172" s="214" t="s">
        <v>53</v>
      </c>
      <c r="C172" s="215"/>
      <c r="D172" s="217"/>
      <c r="E172" s="219">
        <v>50627500</v>
      </c>
      <c r="F172" s="219"/>
      <c r="G172" s="219">
        <v>55732500</v>
      </c>
    </row>
    <row r="173" spans="1:8" s="183" customFormat="1" ht="20.100000000000001" hidden="1" customHeight="1" outlineLevel="1">
      <c r="B173" s="214" t="s">
        <v>348</v>
      </c>
      <c r="C173" s="215"/>
      <c r="D173" s="217"/>
      <c r="E173" s="219">
        <v>22912242</v>
      </c>
      <c r="F173" s="219"/>
      <c r="G173" s="219">
        <v>22912242</v>
      </c>
      <c r="H173" s="219"/>
    </row>
    <row r="174" spans="1:8" s="200" customFormat="1" ht="20.100000000000001" hidden="1" customHeight="1" outlineLevel="1">
      <c r="A174" s="304"/>
      <c r="B174" s="214" t="s">
        <v>464</v>
      </c>
      <c r="C174" s="215"/>
      <c r="D174" s="217"/>
      <c r="E174" s="282"/>
      <c r="F174" s="279"/>
      <c r="G174" s="253"/>
      <c r="H174" s="254"/>
    </row>
    <row r="175" spans="1:8" s="193" customFormat="1" ht="15" customHeight="1" collapsed="1">
      <c r="A175" s="299"/>
      <c r="B175" s="300" t="s">
        <v>255</v>
      </c>
      <c r="C175" s="301"/>
      <c r="D175" s="302"/>
      <c r="E175" s="305">
        <v>391619943426</v>
      </c>
      <c r="F175" s="305">
        <v>0</v>
      </c>
      <c r="G175" s="305">
        <v>311561744815</v>
      </c>
      <c r="H175" s="305">
        <v>0</v>
      </c>
    </row>
    <row r="176" spans="1:8" s="183" customFormat="1" ht="20.100000000000001" hidden="1" customHeight="1" outlineLevel="1">
      <c r="B176" s="214" t="s">
        <v>251</v>
      </c>
      <c r="C176" s="215"/>
      <c r="D176" s="217"/>
      <c r="E176" s="219">
        <v>185915667991</v>
      </c>
      <c r="F176" s="219"/>
      <c r="G176" s="219">
        <v>144891519228</v>
      </c>
    </row>
    <row r="177" spans="1:8" s="183" customFormat="1" ht="20.100000000000001" hidden="1" customHeight="1" outlineLevel="1">
      <c r="B177" s="214" t="s">
        <v>505</v>
      </c>
      <c r="C177" s="215"/>
      <c r="D177" s="217"/>
      <c r="E177" s="219">
        <v>2441913601</v>
      </c>
      <c r="F177" s="219"/>
      <c r="G177" s="219">
        <v>257655438</v>
      </c>
    </row>
    <row r="178" spans="1:8" s="183" customFormat="1" ht="20.100000000000001" hidden="1" customHeight="1" outlineLevel="1">
      <c r="B178" s="214" t="s">
        <v>53</v>
      </c>
      <c r="C178" s="215"/>
      <c r="D178" s="217"/>
      <c r="E178" s="219">
        <v>132681704909</v>
      </c>
      <c r="F178" s="219"/>
      <c r="G178" s="219">
        <v>106091040982</v>
      </c>
    </row>
    <row r="179" spans="1:8" s="183" customFormat="1" ht="20.100000000000001" hidden="1" customHeight="1" outlineLevel="1">
      <c r="B179" s="214" t="s">
        <v>348</v>
      </c>
      <c r="C179" s="215"/>
      <c r="D179" s="217"/>
      <c r="E179" s="219">
        <v>49389574290</v>
      </c>
      <c r="F179" s="219"/>
      <c r="G179" s="219">
        <v>40489145125</v>
      </c>
    </row>
    <row r="180" spans="1:8" s="200" customFormat="1" ht="20.100000000000001" hidden="1" customHeight="1" outlineLevel="1">
      <c r="A180" s="304"/>
      <c r="B180" s="214" t="s">
        <v>564</v>
      </c>
      <c r="C180" s="215"/>
      <c r="D180" s="217"/>
      <c r="E180" s="254"/>
      <c r="F180" s="217"/>
      <c r="G180" s="183"/>
      <c r="H180" s="254"/>
    </row>
    <row r="181" spans="1:8" s="183" customFormat="1" ht="20.100000000000001" hidden="1" customHeight="1" outlineLevel="1">
      <c r="B181" s="183" t="s">
        <v>464</v>
      </c>
      <c r="E181" s="219">
        <v>21191082635</v>
      </c>
      <c r="F181" s="219"/>
      <c r="G181" s="219">
        <v>19832384042</v>
      </c>
    </row>
    <row r="182" spans="1:8" s="193" customFormat="1" ht="16.5" customHeight="1" collapsed="1">
      <c r="A182" s="299"/>
      <c r="B182" s="300" t="s">
        <v>83</v>
      </c>
      <c r="C182" s="301"/>
      <c r="D182" s="302"/>
      <c r="E182" s="213">
        <v>20753630464</v>
      </c>
      <c r="F182" s="213">
        <v>2584405810</v>
      </c>
      <c r="G182" s="213">
        <v>17748555490</v>
      </c>
      <c r="H182" s="213">
        <v>2584405810</v>
      </c>
    </row>
    <row r="183" spans="1:8" s="183" customFormat="1" ht="20.100000000000001" hidden="1" customHeight="1" outlineLevel="1">
      <c r="B183" s="214" t="s">
        <v>251</v>
      </c>
      <c r="C183" s="215"/>
      <c r="D183" s="217"/>
      <c r="E183" s="219">
        <v>163210355</v>
      </c>
      <c r="F183" s="219">
        <v>163210355</v>
      </c>
      <c r="G183" s="219">
        <v>163210355</v>
      </c>
      <c r="H183" s="219">
        <v>163210355</v>
      </c>
    </row>
    <row r="184" spans="1:8" s="183" customFormat="1" ht="20.100000000000001" hidden="1" customHeight="1" outlineLevel="1">
      <c r="B184" s="214" t="s">
        <v>53</v>
      </c>
      <c r="C184" s="215"/>
      <c r="D184" s="217"/>
      <c r="E184" s="219"/>
      <c r="F184" s="219"/>
      <c r="G184" s="219"/>
      <c r="H184" s="219"/>
    </row>
    <row r="185" spans="1:8" s="183" customFormat="1" ht="20.100000000000001" hidden="1" customHeight="1" outlineLevel="1">
      <c r="B185" s="214" t="s">
        <v>348</v>
      </c>
      <c r="C185" s="215"/>
      <c r="D185" s="217"/>
      <c r="E185" s="219">
        <v>18485517</v>
      </c>
      <c r="F185" s="219"/>
      <c r="G185" s="219">
        <v>18485517</v>
      </c>
      <c r="H185" s="219"/>
    </row>
    <row r="186" spans="1:8" s="183" customFormat="1" ht="20.100000000000001" hidden="1" customHeight="1" outlineLevel="1">
      <c r="B186" s="214" t="s">
        <v>464</v>
      </c>
      <c r="E186" s="219">
        <v>17323280312</v>
      </c>
      <c r="F186" s="219">
        <v>2421195455</v>
      </c>
      <c r="G186" s="219">
        <v>15937545345</v>
      </c>
      <c r="H186" s="219">
        <v>2421195455</v>
      </c>
    </row>
    <row r="187" spans="1:8" s="200" customFormat="1" ht="20.100000000000001" hidden="1" customHeight="1" outlineLevel="1">
      <c r="A187" s="304"/>
      <c r="B187" s="214" t="s">
        <v>534</v>
      </c>
      <c r="C187" s="215"/>
      <c r="D187" s="217"/>
      <c r="E187" s="219">
        <v>3248654280</v>
      </c>
      <c r="F187" s="219"/>
      <c r="G187" s="219">
        <v>1629314273</v>
      </c>
      <c r="H187" s="219"/>
    </row>
    <row r="188" spans="1:8" s="193" customFormat="1" ht="15" customHeight="1" collapsed="1">
      <c r="A188" s="306"/>
      <c r="B188" s="300" t="s">
        <v>272</v>
      </c>
      <c r="C188" s="301"/>
      <c r="D188" s="302"/>
      <c r="E188" s="307">
        <v>3722727</v>
      </c>
      <c r="F188" s="302"/>
      <c r="G188" s="213">
        <v>0</v>
      </c>
      <c r="H188" s="213"/>
    </row>
    <row r="189" spans="1:8" s="196" customFormat="1" ht="20.100000000000001" hidden="1" customHeight="1" outlineLevel="1">
      <c r="A189" s="195"/>
      <c r="B189" s="214" t="s">
        <v>251</v>
      </c>
      <c r="C189" s="240"/>
      <c r="D189" s="241"/>
      <c r="E189" s="254"/>
      <c r="F189" s="241"/>
      <c r="G189" s="254">
        <v>0</v>
      </c>
      <c r="H189" s="254"/>
    </row>
    <row r="190" spans="1:8" s="196" customFormat="1" ht="20.100000000000001" hidden="1" customHeight="1" outlineLevel="1">
      <c r="A190" s="308"/>
      <c r="B190" s="184" t="s">
        <v>576</v>
      </c>
      <c r="C190" s="309"/>
      <c r="D190" s="309"/>
      <c r="E190" s="254"/>
      <c r="F190" s="241"/>
      <c r="G190" s="254"/>
      <c r="H190" s="310"/>
    </row>
    <row r="191" spans="1:8" s="196" customFormat="1" ht="20.100000000000001" hidden="1" customHeight="1" outlineLevel="1">
      <c r="A191" s="183"/>
      <c r="B191" s="184" t="s">
        <v>578</v>
      </c>
      <c r="C191" s="183"/>
      <c r="D191" s="183"/>
      <c r="E191" s="577">
        <v>3722727</v>
      </c>
      <c r="F191" s="566"/>
      <c r="G191" s="566"/>
      <c r="H191" s="183"/>
    </row>
    <row r="192" spans="1:8" s="127" customFormat="1" ht="18" customHeight="1">
      <c r="A192" s="578" t="s">
        <v>124</v>
      </c>
      <c r="B192" s="579"/>
      <c r="C192" s="580"/>
      <c r="D192" s="581"/>
      <c r="E192" s="582">
        <v>419462671398</v>
      </c>
      <c r="F192" s="582">
        <v>2584405810</v>
      </c>
      <c r="G192" s="582">
        <v>335852665975</v>
      </c>
      <c r="H192" s="582">
        <v>2584405810</v>
      </c>
    </row>
    <row r="193" spans="1:8" s="127" customFormat="1" ht="18.75" customHeight="1">
      <c r="A193" s="208"/>
      <c r="B193" s="126"/>
      <c r="G193" s="238"/>
      <c r="H193" s="6"/>
    </row>
    <row r="194" spans="1:8" s="127" customFormat="1" ht="13.5" customHeight="1">
      <c r="A194" s="208"/>
      <c r="B194" s="126"/>
      <c r="G194" s="238"/>
      <c r="H194" s="238"/>
    </row>
    <row r="195" spans="1:8" s="127" customFormat="1" ht="13.5" customHeight="1">
      <c r="A195" s="208"/>
      <c r="B195" s="126"/>
      <c r="G195" s="238"/>
      <c r="H195" s="238"/>
    </row>
    <row r="196" spans="1:8" s="127" customFormat="1" ht="13.5" customHeight="1">
      <c r="A196" s="208"/>
      <c r="B196" s="126"/>
      <c r="G196" s="238"/>
      <c r="H196" s="238"/>
    </row>
    <row r="197" spans="1:8" s="127" customFormat="1" ht="13.5" customHeight="1">
      <c r="A197" s="208"/>
      <c r="B197" s="126"/>
      <c r="G197" s="238"/>
      <c r="H197" s="238"/>
    </row>
    <row r="198" spans="1:8" s="127" customFormat="1" ht="13.5" customHeight="1">
      <c r="A198" s="208"/>
      <c r="B198" s="126"/>
      <c r="G198" s="238"/>
      <c r="H198" s="6"/>
    </row>
    <row r="199" spans="1:8" s="127" customFormat="1" ht="13.5" customHeight="1">
      <c r="A199" s="208"/>
      <c r="B199" s="126"/>
      <c r="G199" s="238"/>
      <c r="H199" s="6"/>
    </row>
    <row r="200" spans="1:8" s="127" customFormat="1" ht="13.5" customHeight="1">
      <c r="A200" s="208"/>
      <c r="B200" s="126"/>
      <c r="G200" s="238"/>
      <c r="H200" s="6"/>
    </row>
    <row r="201" spans="1:8" s="127" customFormat="1" ht="13.5" customHeight="1">
      <c r="A201" s="208"/>
      <c r="B201" s="126"/>
      <c r="G201" s="238"/>
      <c r="H201" s="6"/>
    </row>
    <row r="202" spans="1:8" s="127" customFormat="1" ht="13.5" customHeight="1">
      <c r="A202" s="208"/>
      <c r="B202" s="126"/>
      <c r="G202" s="238"/>
      <c r="H202" s="6"/>
    </row>
    <row r="203" spans="1:8" s="127" customFormat="1" ht="13.5" customHeight="1">
      <c r="A203" s="208"/>
      <c r="B203" s="126"/>
      <c r="G203" s="238"/>
      <c r="H203" s="6"/>
    </row>
    <row r="204" spans="1:8" s="127" customFormat="1" ht="13.5" customHeight="1">
      <c r="A204" s="208"/>
      <c r="B204" s="126"/>
      <c r="G204" s="238"/>
      <c r="H204" s="6"/>
    </row>
    <row r="205" spans="1:8" s="127" customFormat="1" ht="13.5" customHeight="1">
      <c r="A205" s="208"/>
      <c r="B205" s="126"/>
      <c r="G205" s="238"/>
      <c r="H205" s="6"/>
    </row>
    <row r="206" spans="1:8" s="127" customFormat="1" ht="13.5" customHeight="1">
      <c r="A206" s="208"/>
      <c r="B206" s="126"/>
      <c r="G206" s="238"/>
      <c r="H206" s="6"/>
    </row>
    <row r="207" spans="1:8" s="127" customFormat="1" ht="13.5" customHeight="1">
      <c r="A207" s="208"/>
      <c r="B207" s="126"/>
      <c r="G207" s="238"/>
      <c r="H207" s="6"/>
    </row>
    <row r="208" spans="1:8" s="127" customFormat="1" ht="13.5" customHeight="1">
      <c r="A208" s="208"/>
      <c r="B208" s="126"/>
      <c r="G208" s="238"/>
      <c r="H208" s="6"/>
    </row>
    <row r="209" spans="1:8" s="127" customFormat="1" ht="13.5" customHeight="1">
      <c r="A209" s="208"/>
      <c r="B209" s="126"/>
      <c r="G209" s="238"/>
      <c r="H209" s="238"/>
    </row>
    <row r="210" spans="1:8" s="127" customFormat="1" ht="13.5" customHeight="1">
      <c r="A210" s="208"/>
      <c r="B210" s="126"/>
      <c r="G210" s="238"/>
      <c r="H210" s="238"/>
    </row>
    <row r="211" spans="1:8" s="127" customFormat="1" ht="13.5" customHeight="1">
      <c r="A211" s="208"/>
      <c r="B211" s="126"/>
      <c r="G211" s="238"/>
      <c r="H211" s="238"/>
    </row>
    <row r="212" spans="1:8" s="127" customFormat="1" ht="13.5" customHeight="1">
      <c r="A212" s="208"/>
      <c r="B212" s="126"/>
      <c r="G212" s="238"/>
      <c r="H212" s="238"/>
    </row>
    <row r="213" spans="1:8" s="127" customFormat="1" ht="13.5" customHeight="1">
      <c r="A213" s="208"/>
      <c r="B213" s="126"/>
      <c r="G213" s="238"/>
      <c r="H213" s="238"/>
    </row>
    <row r="214" spans="1:8" s="127" customFormat="1" ht="13.5" customHeight="1">
      <c r="A214" s="208"/>
      <c r="B214" s="126"/>
      <c r="G214" s="238"/>
      <c r="H214" s="238"/>
    </row>
    <row r="215" spans="1:8" s="127" customFormat="1" ht="13.5" customHeight="1">
      <c r="A215" s="208"/>
      <c r="B215" s="126"/>
      <c r="G215" s="238"/>
      <c r="H215" s="238"/>
    </row>
    <row r="216" spans="1:8" s="127" customFormat="1" ht="13.5" customHeight="1">
      <c r="A216" s="208"/>
      <c r="B216" s="126"/>
      <c r="G216" s="238"/>
      <c r="H216" s="238"/>
    </row>
    <row r="217" spans="1:8" s="127" customFormat="1" ht="13.5" customHeight="1">
      <c r="A217" s="208"/>
      <c r="B217" s="126"/>
      <c r="G217" s="238"/>
      <c r="H217" s="238"/>
    </row>
    <row r="218" spans="1:8" s="127" customFormat="1" ht="13.5" customHeight="1">
      <c r="A218" s="208"/>
      <c r="B218" s="126"/>
      <c r="G218" s="238"/>
      <c r="H218" s="238"/>
    </row>
    <row r="219" spans="1:8" s="127" customFormat="1" ht="13.5" customHeight="1">
      <c r="A219" s="208"/>
      <c r="B219" s="126"/>
      <c r="G219" s="238"/>
      <c r="H219" s="238"/>
    </row>
    <row r="220" spans="1:8" s="127" customFormat="1" ht="13.5" customHeight="1">
      <c r="A220" s="208"/>
      <c r="B220" s="126"/>
      <c r="G220" s="238"/>
      <c r="H220" s="238"/>
    </row>
    <row r="221" spans="1:8" s="127" customFormat="1" ht="13.5" customHeight="1">
      <c r="A221" s="208"/>
      <c r="B221" s="126"/>
      <c r="G221" s="238"/>
      <c r="H221" s="238"/>
    </row>
    <row r="222" spans="1:8" s="127" customFormat="1" ht="13.5" customHeight="1">
      <c r="A222" s="208"/>
      <c r="B222" s="126"/>
      <c r="G222" s="238"/>
      <c r="H222" s="238"/>
    </row>
    <row r="223" spans="1:8" s="127" customFormat="1" ht="13.5" customHeight="1">
      <c r="A223" s="208"/>
      <c r="B223" s="126"/>
      <c r="G223" s="238"/>
      <c r="H223" s="238"/>
    </row>
    <row r="224" spans="1:8" s="127" customFormat="1" ht="13.5" customHeight="1">
      <c r="A224" s="208"/>
      <c r="B224" s="126"/>
      <c r="G224" s="238"/>
      <c r="H224" s="238"/>
    </row>
    <row r="225" spans="1:8" s="127" customFormat="1" ht="13.5" customHeight="1">
      <c r="A225" s="208"/>
      <c r="B225" s="126"/>
      <c r="G225" s="238"/>
      <c r="H225" s="238"/>
    </row>
    <row r="226" spans="1:8" s="127" customFormat="1" ht="13.5" customHeight="1">
      <c r="A226" s="208"/>
      <c r="B226" s="126"/>
      <c r="G226" s="238"/>
      <c r="H226" s="238"/>
    </row>
    <row r="227" spans="1:8" s="127" customFormat="1" ht="13.5" customHeight="1">
      <c r="A227" s="208"/>
      <c r="B227" s="126"/>
      <c r="G227" s="238"/>
      <c r="H227" s="238"/>
    </row>
    <row r="228" spans="1:8" s="127" customFormat="1" ht="13.5" customHeight="1">
      <c r="A228" s="208"/>
      <c r="B228" s="126"/>
      <c r="G228" s="238"/>
      <c r="H228" s="238"/>
    </row>
    <row r="229" spans="1:8" s="127" customFormat="1" ht="13.5" customHeight="1">
      <c r="A229" s="208"/>
      <c r="B229" s="126"/>
      <c r="G229" s="238"/>
      <c r="H229" s="238"/>
    </row>
    <row r="230" spans="1:8" s="127" customFormat="1" ht="13.5" customHeight="1">
      <c r="A230" s="208"/>
      <c r="B230" s="126"/>
      <c r="G230" s="238"/>
      <c r="H230" s="238"/>
    </row>
    <row r="231" spans="1:8" s="127" customFormat="1" ht="13.5" customHeight="1">
      <c r="A231" s="208"/>
      <c r="B231" s="126"/>
      <c r="G231" s="238"/>
      <c r="H231" s="238"/>
    </row>
    <row r="232" spans="1:8" s="127" customFormat="1" ht="13.5" customHeight="1">
      <c r="A232" s="208"/>
      <c r="B232" s="126"/>
      <c r="G232" s="238"/>
      <c r="H232" s="238"/>
    </row>
    <row r="233" spans="1:8" s="127" customFormat="1" ht="13.5" customHeight="1">
      <c r="A233" s="208"/>
      <c r="B233" s="126"/>
      <c r="G233" s="238"/>
      <c r="H233" s="238"/>
    </row>
    <row r="234" spans="1:8" s="127" customFormat="1" ht="13.5" customHeight="1">
      <c r="A234" s="208"/>
      <c r="B234" s="126"/>
      <c r="G234" s="238"/>
      <c r="H234" s="238"/>
    </row>
    <row r="235" spans="1:8" s="127" customFormat="1" ht="13.5" customHeight="1">
      <c r="A235" s="208"/>
      <c r="B235" s="126"/>
      <c r="G235" s="238"/>
      <c r="H235" s="238"/>
    </row>
    <row r="236" spans="1:8" s="127" customFormat="1" ht="13.5" customHeight="1">
      <c r="A236" s="208"/>
      <c r="B236" s="126"/>
      <c r="G236" s="238"/>
      <c r="H236" s="238"/>
    </row>
    <row r="237" spans="1:8" s="127" customFormat="1" ht="13.5" customHeight="1">
      <c r="A237" s="208"/>
      <c r="B237" s="126"/>
      <c r="G237" s="238"/>
      <c r="H237" s="238"/>
    </row>
    <row r="238" spans="1:8" s="127" customFormat="1" ht="13.5" customHeight="1">
      <c r="A238" s="208"/>
      <c r="B238" s="126"/>
      <c r="G238" s="238"/>
      <c r="H238" s="238"/>
    </row>
    <row r="239" spans="1:8" s="127" customFormat="1" ht="13.5" customHeight="1">
      <c r="A239" s="208"/>
      <c r="B239" s="126"/>
      <c r="G239" s="238"/>
      <c r="H239" s="238"/>
    </row>
    <row r="240" spans="1:8" s="127" customFormat="1" ht="13.5" customHeight="1">
      <c r="A240" s="208"/>
      <c r="B240" s="126"/>
      <c r="G240" s="238"/>
      <c r="H240" s="238"/>
    </row>
    <row r="241" spans="1:8" s="127" customFormat="1" ht="13.5" customHeight="1">
      <c r="A241" s="208"/>
      <c r="B241" s="126"/>
      <c r="G241" s="238"/>
      <c r="H241" s="238"/>
    </row>
    <row r="242" spans="1:8" s="127" customFormat="1" ht="13.5" customHeight="1">
      <c r="A242" s="208"/>
      <c r="B242" s="126"/>
      <c r="G242" s="238"/>
      <c r="H242" s="238"/>
    </row>
    <row r="243" spans="1:8" s="127" customFormat="1" ht="13.5" customHeight="1">
      <c r="A243" s="208"/>
      <c r="B243" s="126"/>
      <c r="G243" s="238"/>
      <c r="H243" s="238"/>
    </row>
    <row r="244" spans="1:8" s="127" customFormat="1" ht="13.5" customHeight="1">
      <c r="A244" s="208"/>
      <c r="B244" s="126"/>
      <c r="G244" s="238"/>
      <c r="H244" s="238"/>
    </row>
    <row r="245" spans="1:8" s="127" customFormat="1" ht="13.5" customHeight="1">
      <c r="A245" s="208"/>
      <c r="B245" s="126"/>
      <c r="G245" s="238"/>
      <c r="H245" s="238"/>
    </row>
    <row r="246" spans="1:8" s="127" customFormat="1" ht="13.5" customHeight="1">
      <c r="A246" s="208"/>
      <c r="B246" s="126"/>
      <c r="G246" s="238"/>
      <c r="H246" s="238"/>
    </row>
    <row r="247" spans="1:8" s="127" customFormat="1" ht="13.5" customHeight="1">
      <c r="A247" s="208"/>
      <c r="B247" s="126"/>
      <c r="G247" s="238"/>
      <c r="H247" s="238"/>
    </row>
    <row r="248" spans="1:8" s="127" customFormat="1" ht="13.5" customHeight="1">
      <c r="A248" s="208"/>
      <c r="B248" s="126"/>
      <c r="G248" s="238"/>
      <c r="H248" s="238"/>
    </row>
    <row r="249" spans="1:8" s="127" customFormat="1" ht="13.5" customHeight="1">
      <c r="A249" s="208"/>
      <c r="B249" s="126"/>
      <c r="G249" s="238"/>
      <c r="H249" s="238"/>
    </row>
    <row r="250" spans="1:8" s="127" customFormat="1" ht="13.5" customHeight="1">
      <c r="A250" s="208"/>
      <c r="B250" s="126"/>
      <c r="G250" s="238"/>
      <c r="H250" s="238"/>
    </row>
    <row r="251" spans="1:8" s="127" customFormat="1" ht="13.5" customHeight="1">
      <c r="A251" s="208"/>
      <c r="B251" s="126"/>
      <c r="G251" s="238"/>
      <c r="H251" s="238"/>
    </row>
    <row r="252" spans="1:8" s="127" customFormat="1" ht="13.5" customHeight="1">
      <c r="A252" s="208"/>
      <c r="B252" s="126"/>
      <c r="G252" s="238"/>
      <c r="H252" s="238"/>
    </row>
    <row r="253" spans="1:8" s="127" customFormat="1" ht="13.5" customHeight="1">
      <c r="A253" s="208"/>
      <c r="B253" s="126"/>
      <c r="G253" s="238"/>
      <c r="H253" s="238"/>
    </row>
    <row r="254" spans="1:8" s="127" customFormat="1" ht="13.5" customHeight="1">
      <c r="A254" s="208"/>
      <c r="B254" s="126"/>
      <c r="G254" s="238"/>
      <c r="H254" s="238"/>
    </row>
    <row r="255" spans="1:8" s="127" customFormat="1" ht="13.5" customHeight="1">
      <c r="A255" s="208"/>
      <c r="B255" s="126"/>
      <c r="G255" s="238"/>
      <c r="H255" s="238"/>
    </row>
    <row r="256" spans="1:8" s="127" customFormat="1" ht="13.5" customHeight="1">
      <c r="A256" s="208"/>
      <c r="B256" s="126"/>
      <c r="G256" s="238"/>
      <c r="H256" s="6"/>
    </row>
    <row r="257" spans="1:8" s="127" customFormat="1" ht="13.5" customHeight="1">
      <c r="A257" s="208"/>
      <c r="B257" s="126"/>
      <c r="G257" s="238"/>
      <c r="H257" s="6"/>
    </row>
    <row r="258" spans="1:8" s="127" customFormat="1" ht="13.5" customHeight="1">
      <c r="A258" s="208"/>
      <c r="B258" s="126"/>
      <c r="G258" s="238"/>
      <c r="H258" s="6"/>
    </row>
    <row r="259" spans="1:8" s="127" customFormat="1" ht="13.5" customHeight="1">
      <c r="A259" s="208"/>
      <c r="B259" s="126"/>
      <c r="G259" s="238"/>
      <c r="H259" s="6"/>
    </row>
    <row r="260" spans="1:8" s="127" customFormat="1" ht="13.5" customHeight="1">
      <c r="A260" s="208"/>
      <c r="B260" s="126"/>
      <c r="G260" s="238"/>
      <c r="H260" s="6"/>
    </row>
    <row r="261" spans="1:8" s="127" customFormat="1" ht="13.5" customHeight="1">
      <c r="A261" s="208"/>
      <c r="B261" s="126"/>
      <c r="G261" s="238"/>
      <c r="H261" s="6"/>
    </row>
    <row r="262" spans="1:8" s="127" customFormat="1" ht="13.5" customHeight="1">
      <c r="A262" s="208"/>
      <c r="B262" s="126"/>
      <c r="G262" s="238"/>
      <c r="H262" s="6"/>
    </row>
    <row r="263" spans="1:8" s="127" customFormat="1" ht="13.5" customHeight="1">
      <c r="A263" s="208"/>
      <c r="B263" s="126"/>
      <c r="G263" s="238"/>
      <c r="H263" s="6"/>
    </row>
    <row r="264" spans="1:8" s="127" customFormat="1" ht="13.5" customHeight="1">
      <c r="A264" s="208"/>
      <c r="B264" s="126"/>
      <c r="G264" s="238"/>
      <c r="H264" s="6"/>
    </row>
    <row r="265" spans="1:8" s="127" customFormat="1" ht="13.5" customHeight="1">
      <c r="A265" s="208"/>
      <c r="B265" s="126"/>
      <c r="G265" s="238"/>
      <c r="H265" s="6"/>
    </row>
    <row r="266" spans="1:8" s="127" customFormat="1" ht="13.5" customHeight="1">
      <c r="A266" s="208"/>
      <c r="B266" s="126"/>
      <c r="G266" s="238"/>
      <c r="H266" s="6"/>
    </row>
    <row r="267" spans="1:8" s="127" customFormat="1" ht="13.5" customHeight="1">
      <c r="A267" s="208"/>
      <c r="B267" s="126"/>
      <c r="G267" s="238"/>
      <c r="H267" s="6"/>
    </row>
    <row r="268" spans="1:8" s="127" customFormat="1" ht="13.5" customHeight="1">
      <c r="A268" s="208"/>
      <c r="B268" s="126"/>
      <c r="G268" s="238"/>
      <c r="H268" s="6"/>
    </row>
    <row r="269" spans="1:8" s="127" customFormat="1" ht="13.5" customHeight="1">
      <c r="A269" s="208"/>
      <c r="B269" s="126"/>
      <c r="G269" s="238"/>
      <c r="H269" s="6"/>
    </row>
    <row r="270" spans="1:8" s="127" customFormat="1" ht="13.5" customHeight="1">
      <c r="A270" s="208"/>
      <c r="B270" s="126"/>
      <c r="G270" s="238"/>
      <c r="H270" s="6"/>
    </row>
    <row r="271" spans="1:8" s="127" customFormat="1" ht="18" customHeight="1">
      <c r="A271" s="311" t="s">
        <v>204</v>
      </c>
      <c r="B271" s="312" t="s">
        <v>256</v>
      </c>
      <c r="C271" s="201"/>
      <c r="G271" s="238"/>
    </row>
    <row r="272" spans="1:8" s="127" customFormat="1" ht="18" customHeight="1">
      <c r="A272" s="313"/>
      <c r="B272" s="126"/>
      <c r="E272" s="223"/>
      <c r="G272" s="238"/>
      <c r="H272" s="314" t="s">
        <v>174</v>
      </c>
    </row>
    <row r="273" spans="1:8" s="127" customFormat="1" ht="16.5" customHeight="1">
      <c r="A273" s="782"/>
      <c r="B273" s="785" t="s">
        <v>110</v>
      </c>
      <c r="C273" s="785"/>
      <c r="D273" s="785"/>
      <c r="E273" s="183"/>
      <c r="F273" s="792" t="s">
        <v>297</v>
      </c>
      <c r="G273" s="792" t="s">
        <v>303</v>
      </c>
      <c r="H273" s="804" t="s">
        <v>124</v>
      </c>
    </row>
    <row r="274" spans="1:8" s="127" customFormat="1" ht="16.5" customHeight="1">
      <c r="A274" s="780"/>
      <c r="B274" s="795"/>
      <c r="C274" s="795"/>
      <c r="D274" s="781"/>
      <c r="E274" s="315"/>
      <c r="F274" s="768"/>
      <c r="G274" s="768"/>
      <c r="H274" s="804"/>
    </row>
    <row r="275" spans="1:8" s="127" customFormat="1" ht="17.25" customHeight="1">
      <c r="A275" s="232"/>
      <c r="B275" s="233" t="s">
        <v>294</v>
      </c>
      <c r="C275" s="316"/>
      <c r="D275" s="316"/>
      <c r="E275" s="183"/>
      <c r="F275" s="237"/>
      <c r="G275" s="237"/>
      <c r="H275" s="317"/>
    </row>
    <row r="276" spans="1:8" s="127" customFormat="1" ht="15.75" customHeight="1">
      <c r="A276" s="198"/>
      <c r="B276" s="318" t="s">
        <v>557</v>
      </c>
      <c r="C276" s="319"/>
      <c r="D276" s="319"/>
      <c r="E276" s="320"/>
      <c r="F276" s="321"/>
      <c r="G276" s="321">
        <v>3580440046</v>
      </c>
      <c r="H276" s="322">
        <v>3580440046</v>
      </c>
    </row>
    <row r="277" spans="1:8" s="127" customFormat="1" ht="15.75" customHeight="1">
      <c r="A277" s="198"/>
      <c r="B277" s="318" t="s">
        <v>257</v>
      </c>
      <c r="C277" s="319"/>
      <c r="D277" s="319"/>
      <c r="E277" s="320"/>
      <c r="F277" s="252"/>
      <c r="G277" s="252"/>
      <c r="H277" s="281"/>
    </row>
    <row r="278" spans="1:8" s="127" customFormat="1" ht="15.75" customHeight="1">
      <c r="A278" s="198"/>
      <c r="B278" s="318" t="s">
        <v>543</v>
      </c>
      <c r="C278" s="319"/>
      <c r="D278" s="319"/>
      <c r="E278" s="320"/>
      <c r="F278" s="252"/>
      <c r="G278" s="252"/>
      <c r="H278" s="281">
        <v>0</v>
      </c>
    </row>
    <row r="279" spans="1:8" s="127" customFormat="1" ht="15.75" customHeight="1">
      <c r="A279" s="198"/>
      <c r="B279" s="318" t="s">
        <v>116</v>
      </c>
      <c r="C279" s="319"/>
      <c r="D279" s="319"/>
      <c r="E279" s="320"/>
      <c r="F279" s="252"/>
      <c r="G279" s="252"/>
      <c r="H279" s="281">
        <v>0</v>
      </c>
    </row>
    <row r="280" spans="1:8" s="127" customFormat="1" ht="15.75" hidden="1" customHeight="1">
      <c r="A280" s="198"/>
      <c r="B280" s="318" t="s">
        <v>259</v>
      </c>
      <c r="C280" s="319"/>
      <c r="D280" s="319"/>
      <c r="E280" s="320"/>
      <c r="F280" s="252"/>
      <c r="G280" s="252"/>
      <c r="H280" s="281">
        <v>0</v>
      </c>
    </row>
    <row r="281" spans="1:8" s="127" customFormat="1" ht="15.75" customHeight="1">
      <c r="A281" s="198"/>
      <c r="B281" s="318" t="s">
        <v>117</v>
      </c>
      <c r="C281" s="319"/>
      <c r="D281" s="319"/>
      <c r="E281" s="320"/>
      <c r="F281" s="252"/>
      <c r="G281" s="252"/>
      <c r="H281" s="281">
        <v>0</v>
      </c>
    </row>
    <row r="282" spans="1:8" s="126" customFormat="1" ht="15.75" customHeight="1">
      <c r="A282" s="198"/>
      <c r="B282" s="323" t="s">
        <v>589</v>
      </c>
      <c r="C282" s="324"/>
      <c r="D282" s="324"/>
      <c r="E282" s="320"/>
      <c r="F282" s="321">
        <v>0</v>
      </c>
      <c r="G282" s="321">
        <v>3580440046</v>
      </c>
      <c r="H282" s="321">
        <v>3580440046</v>
      </c>
    </row>
    <row r="283" spans="1:8" s="127" customFormat="1" ht="15" hidden="1" customHeight="1">
      <c r="A283" s="198"/>
      <c r="B283" s="318" t="s">
        <v>113</v>
      </c>
      <c r="C283" s="319"/>
      <c r="D283" s="319"/>
      <c r="E283" s="320"/>
      <c r="F283" s="252">
        <v>14232025545</v>
      </c>
      <c r="G283" s="252">
        <v>5891291504</v>
      </c>
      <c r="H283" s="281">
        <v>20123317049</v>
      </c>
    </row>
    <row r="284" spans="1:8" s="127" customFormat="1" ht="15.75" customHeight="1">
      <c r="A284" s="198"/>
      <c r="B284" s="325" t="s">
        <v>118</v>
      </c>
      <c r="C284" s="324"/>
      <c r="D284" s="324"/>
      <c r="E284" s="183"/>
      <c r="F284" s="321"/>
      <c r="G284" s="321"/>
      <c r="H284" s="281"/>
    </row>
    <row r="285" spans="1:8" s="127" customFormat="1" ht="15.75" customHeight="1">
      <c r="A285" s="198"/>
      <c r="B285" s="318" t="s">
        <v>557</v>
      </c>
      <c r="C285" s="319"/>
      <c r="D285" s="319"/>
      <c r="E285" s="320"/>
      <c r="F285" s="321"/>
      <c r="G285" s="321">
        <v>-417718007</v>
      </c>
      <c r="H285" s="322">
        <v>-417718007</v>
      </c>
    </row>
    <row r="286" spans="1:8" s="127" customFormat="1" ht="15.75" customHeight="1">
      <c r="A286" s="198"/>
      <c r="B286" s="318" t="s">
        <v>108</v>
      </c>
      <c r="C286" s="319"/>
      <c r="D286" s="319"/>
      <c r="E286" s="320"/>
      <c r="F286" s="252"/>
      <c r="G286" s="252">
        <v>-537066009</v>
      </c>
      <c r="H286" s="281"/>
    </row>
    <row r="287" spans="1:8" s="127" customFormat="1" ht="15.75" hidden="1" customHeight="1">
      <c r="A287" s="198"/>
      <c r="B287" s="318" t="s">
        <v>258</v>
      </c>
      <c r="C287" s="319"/>
      <c r="D287" s="319"/>
      <c r="E287" s="320"/>
      <c r="F287" s="252"/>
      <c r="G287" s="252"/>
      <c r="H287" s="281">
        <v>0</v>
      </c>
    </row>
    <row r="288" spans="1:8" s="127" customFormat="1" ht="15.75" customHeight="1">
      <c r="A288" s="198"/>
      <c r="B288" s="318" t="s">
        <v>116</v>
      </c>
      <c r="C288" s="319"/>
      <c r="D288" s="319"/>
      <c r="E288" s="320"/>
      <c r="F288" s="252"/>
      <c r="G288" s="252"/>
      <c r="H288" s="281">
        <v>0</v>
      </c>
    </row>
    <row r="289" spans="1:8" s="127" customFormat="1" ht="15.75" customHeight="1">
      <c r="A289" s="198"/>
      <c r="B289" s="318" t="s">
        <v>543</v>
      </c>
      <c r="C289" s="319"/>
      <c r="D289" s="319"/>
      <c r="E289" s="320"/>
      <c r="F289" s="252"/>
      <c r="G289" s="252"/>
      <c r="H289" s="281">
        <v>0</v>
      </c>
    </row>
    <row r="290" spans="1:8" s="127" customFormat="1" ht="15.75" customHeight="1">
      <c r="A290" s="198"/>
      <c r="B290" s="318" t="s">
        <v>117</v>
      </c>
      <c r="C290" s="319"/>
      <c r="D290" s="319"/>
      <c r="E290" s="320"/>
      <c r="F290" s="252"/>
      <c r="G290" s="252"/>
      <c r="H290" s="281">
        <v>0</v>
      </c>
    </row>
    <row r="291" spans="1:8" s="126" customFormat="1" ht="15.75" customHeight="1">
      <c r="A291" s="198"/>
      <c r="B291" s="323" t="s">
        <v>589</v>
      </c>
      <c r="C291" s="324"/>
      <c r="D291" s="324"/>
      <c r="E291" s="320"/>
      <c r="F291" s="326">
        <v>0</v>
      </c>
      <c r="G291" s="321">
        <v>-954784016</v>
      </c>
      <c r="H291" s="321">
        <v>-954784016</v>
      </c>
    </row>
    <row r="292" spans="1:8" s="127" customFormat="1" ht="15" hidden="1" customHeight="1">
      <c r="A292" s="198"/>
      <c r="B292" s="318" t="s">
        <v>113</v>
      </c>
      <c r="C292" s="324"/>
      <c r="D292" s="324"/>
      <c r="E292" s="320"/>
      <c r="F292" s="321">
        <v>5464359632</v>
      </c>
      <c r="G292" s="321">
        <v>2596244129</v>
      </c>
      <c r="H292" s="322">
        <v>8060603761</v>
      </c>
    </row>
    <row r="293" spans="1:8" s="127" customFormat="1" ht="16.5" customHeight="1">
      <c r="A293" s="198"/>
      <c r="B293" s="325" t="s">
        <v>119</v>
      </c>
      <c r="C293" s="324"/>
      <c r="D293" s="324"/>
      <c r="E293" s="320"/>
      <c r="F293" s="321"/>
      <c r="G293" s="321"/>
      <c r="H293" s="322"/>
    </row>
    <row r="294" spans="1:8" s="127" customFormat="1" ht="16.5" customHeight="1">
      <c r="A294" s="198"/>
      <c r="B294" s="323" t="s">
        <v>558</v>
      </c>
      <c r="C294" s="324"/>
      <c r="D294" s="324"/>
      <c r="E294" s="320"/>
      <c r="F294" s="321">
        <v>0</v>
      </c>
      <c r="G294" s="321">
        <v>3162722039</v>
      </c>
      <c r="H294" s="321">
        <v>3162722039</v>
      </c>
    </row>
    <row r="295" spans="1:8" s="127" customFormat="1" ht="16.5" customHeight="1">
      <c r="A295" s="327"/>
      <c r="B295" s="328" t="s">
        <v>590</v>
      </c>
      <c r="C295" s="329"/>
      <c r="D295" s="329"/>
      <c r="E295" s="330"/>
      <c r="F295" s="331">
        <v>0</v>
      </c>
      <c r="G295" s="331">
        <v>2625656030</v>
      </c>
      <c r="H295" s="331">
        <v>2625656030</v>
      </c>
    </row>
    <row r="296" spans="1:8" s="127" customFormat="1" ht="15.75" customHeight="1">
      <c r="A296" s="208"/>
      <c r="B296" s="126"/>
      <c r="D296" s="10"/>
      <c r="E296" s="183"/>
      <c r="F296" s="10"/>
      <c r="G296" s="238"/>
      <c r="H296" s="6"/>
    </row>
    <row r="297" spans="1:8" s="127" customFormat="1" ht="18" customHeight="1">
      <c r="A297" s="313" t="s">
        <v>213</v>
      </c>
      <c r="B297" s="126" t="s">
        <v>253</v>
      </c>
      <c r="G297" s="238"/>
      <c r="H297" s="6"/>
    </row>
    <row r="298" spans="1:8" s="127" customFormat="1" ht="13.5" customHeight="1">
      <c r="A298" s="313"/>
      <c r="B298" s="126"/>
      <c r="E298" s="223"/>
      <c r="G298" s="238"/>
      <c r="H298" s="314" t="s">
        <v>174</v>
      </c>
    </row>
    <row r="299" spans="1:8" s="127" customFormat="1" ht="16.5" customHeight="1">
      <c r="A299" s="787"/>
      <c r="B299" s="793" t="s">
        <v>110</v>
      </c>
      <c r="C299" s="785"/>
      <c r="D299" s="785"/>
      <c r="E299" s="183"/>
      <c r="F299" s="792" t="s">
        <v>141</v>
      </c>
      <c r="G299" s="792" t="s">
        <v>273</v>
      </c>
      <c r="H299" s="796" t="s">
        <v>124</v>
      </c>
    </row>
    <row r="300" spans="1:8" s="127" customFormat="1" ht="13.5" customHeight="1">
      <c r="A300" s="757"/>
      <c r="B300" s="794"/>
      <c r="C300" s="795"/>
      <c r="D300" s="795"/>
      <c r="E300" s="315"/>
      <c r="F300" s="792"/>
      <c r="G300" s="792"/>
      <c r="H300" s="797"/>
    </row>
    <row r="301" spans="1:8" s="127" customFormat="1" ht="21" customHeight="1">
      <c r="A301" s="232"/>
      <c r="B301" s="233" t="s">
        <v>254</v>
      </c>
      <c r="C301" s="316"/>
      <c r="D301" s="316"/>
      <c r="E301" s="183"/>
      <c r="F301" s="332"/>
      <c r="G301" s="237"/>
      <c r="H301" s="237"/>
    </row>
    <row r="302" spans="1:8" s="127" customFormat="1" ht="18" customHeight="1">
      <c r="A302" s="198"/>
      <c r="B302" s="318" t="s">
        <v>557</v>
      </c>
      <c r="C302" s="319"/>
      <c r="D302" s="319"/>
      <c r="E302" s="320"/>
      <c r="F302" s="321">
        <v>7554140942</v>
      </c>
      <c r="G302" s="321">
        <v>152500000</v>
      </c>
      <c r="H302" s="321">
        <v>7706640942</v>
      </c>
    </row>
    <row r="303" spans="1:8" s="127" customFormat="1" ht="18" customHeight="1">
      <c r="A303" s="198"/>
      <c r="B303" s="318" t="s">
        <v>107</v>
      </c>
      <c r="C303" s="319"/>
      <c r="D303" s="319"/>
      <c r="E303" s="320"/>
      <c r="F303" s="252">
        <v>281452546</v>
      </c>
      <c r="G303" s="252"/>
      <c r="H303" s="43">
        <v>281452546</v>
      </c>
    </row>
    <row r="304" spans="1:8" s="127" customFormat="1" ht="15" hidden="1" customHeight="1">
      <c r="A304" s="198"/>
      <c r="B304" s="318" t="s">
        <v>88</v>
      </c>
      <c r="C304" s="319"/>
      <c r="D304" s="319"/>
      <c r="E304" s="320"/>
      <c r="F304" s="252"/>
      <c r="G304" s="252">
        <v>0</v>
      </c>
      <c r="H304" s="43">
        <v>0</v>
      </c>
    </row>
    <row r="305" spans="1:8" s="127" customFormat="1" ht="15" hidden="1" customHeight="1">
      <c r="A305" s="198"/>
      <c r="B305" s="318" t="s">
        <v>93</v>
      </c>
      <c r="C305" s="319"/>
      <c r="D305" s="319"/>
      <c r="E305" s="320"/>
      <c r="F305" s="252"/>
      <c r="G305" s="252">
        <v>0</v>
      </c>
      <c r="H305" s="43">
        <v>0</v>
      </c>
    </row>
    <row r="306" spans="1:8" s="127" customFormat="1" ht="15" customHeight="1">
      <c r="A306" s="198"/>
      <c r="B306" s="318" t="s">
        <v>116</v>
      </c>
      <c r="C306" s="319"/>
      <c r="D306" s="319"/>
      <c r="E306" s="320"/>
      <c r="F306" s="252"/>
      <c r="G306" s="252">
        <v>0</v>
      </c>
      <c r="H306" s="43">
        <v>0</v>
      </c>
    </row>
    <row r="307" spans="1:8" s="127" customFormat="1" ht="15" customHeight="1">
      <c r="A307" s="198"/>
      <c r="B307" s="318" t="s">
        <v>120</v>
      </c>
      <c r="C307" s="319"/>
      <c r="D307" s="319"/>
      <c r="E307" s="320"/>
      <c r="F307" s="252"/>
      <c r="G307" s="252"/>
      <c r="H307" s="43">
        <v>0</v>
      </c>
    </row>
    <row r="308" spans="1:8" s="127" customFormat="1" ht="18" customHeight="1">
      <c r="A308" s="198"/>
      <c r="B308" s="318" t="s">
        <v>117</v>
      </c>
      <c r="C308" s="319"/>
      <c r="D308" s="333"/>
      <c r="E308" s="334"/>
      <c r="F308" s="281"/>
      <c r="G308" s="252">
        <v>0</v>
      </c>
      <c r="H308" s="43">
        <v>0</v>
      </c>
    </row>
    <row r="309" spans="1:8" s="127" customFormat="1" ht="18" customHeight="1">
      <c r="A309" s="198"/>
      <c r="B309" s="318" t="s">
        <v>589</v>
      </c>
      <c r="C309" s="319"/>
      <c r="D309" s="324"/>
      <c r="E309" s="334"/>
      <c r="F309" s="321">
        <v>7835593488</v>
      </c>
      <c r="G309" s="321">
        <v>152500000</v>
      </c>
      <c r="H309" s="13">
        <v>7988093488</v>
      </c>
    </row>
    <row r="310" spans="1:8" s="127" customFormat="1" ht="15" hidden="1" customHeight="1">
      <c r="A310" s="198"/>
      <c r="B310" s="318" t="s">
        <v>113</v>
      </c>
      <c r="C310" s="319"/>
      <c r="D310" s="319"/>
      <c r="E310" s="320"/>
      <c r="F310" s="252"/>
      <c r="G310" s="252">
        <v>158016666</v>
      </c>
      <c r="H310" s="13">
        <v>158016666</v>
      </c>
    </row>
    <row r="311" spans="1:8" s="127" customFormat="1" ht="18" customHeight="1">
      <c r="A311" s="198"/>
      <c r="B311" s="325" t="s">
        <v>118</v>
      </c>
      <c r="C311" s="324"/>
      <c r="D311" s="324"/>
      <c r="E311" s="183"/>
      <c r="F311" s="321"/>
      <c r="G311" s="321"/>
      <c r="H311" s="13">
        <v>0</v>
      </c>
    </row>
    <row r="312" spans="1:8" s="127" customFormat="1" ht="18" customHeight="1">
      <c r="A312" s="198"/>
      <c r="B312" s="318" t="s">
        <v>557</v>
      </c>
      <c r="C312" s="319"/>
      <c r="D312" s="319"/>
      <c r="E312" s="320"/>
      <c r="F312" s="321">
        <v>-1356355164</v>
      </c>
      <c r="G312" s="321">
        <v>-152500000</v>
      </c>
      <c r="H312" s="13">
        <v>-1508855164</v>
      </c>
    </row>
    <row r="313" spans="1:8" s="127" customFormat="1" ht="18" customHeight="1">
      <c r="A313" s="198"/>
      <c r="B313" s="318" t="s">
        <v>108</v>
      </c>
      <c r="C313" s="319"/>
      <c r="D313" s="319"/>
      <c r="E313" s="320"/>
      <c r="F313" s="252">
        <v>-157831842</v>
      </c>
      <c r="G313" s="252"/>
      <c r="H313" s="43">
        <v>-157831842</v>
      </c>
    </row>
    <row r="314" spans="1:8" s="127" customFormat="1" ht="18" hidden="1" customHeight="1">
      <c r="A314" s="198"/>
      <c r="B314" s="318" t="s">
        <v>116</v>
      </c>
      <c r="C314" s="319"/>
      <c r="D314" s="319"/>
      <c r="E314" s="320"/>
      <c r="F314" s="252"/>
      <c r="G314" s="252">
        <v>0</v>
      </c>
      <c r="H314" s="13">
        <v>0</v>
      </c>
    </row>
    <row r="315" spans="1:8" s="127" customFormat="1" ht="18" hidden="1" customHeight="1">
      <c r="A315" s="198"/>
      <c r="B315" s="318" t="s">
        <v>120</v>
      </c>
      <c r="C315" s="319"/>
      <c r="D315" s="319"/>
      <c r="E315" s="320"/>
      <c r="F315" s="252"/>
      <c r="G315" s="252"/>
      <c r="H315" s="13">
        <v>0</v>
      </c>
    </row>
    <row r="316" spans="1:8" s="127" customFormat="1" ht="15.75" customHeight="1">
      <c r="A316" s="198"/>
      <c r="B316" s="318" t="s">
        <v>360</v>
      </c>
      <c r="C316" s="319"/>
      <c r="D316" s="319"/>
      <c r="E316" s="320"/>
      <c r="F316" s="252"/>
      <c r="G316" s="252">
        <v>0</v>
      </c>
      <c r="H316" s="43">
        <v>0</v>
      </c>
    </row>
    <row r="317" spans="1:8" s="127" customFormat="1" ht="17.25" customHeight="1">
      <c r="A317" s="198"/>
      <c r="B317" s="318" t="s">
        <v>589</v>
      </c>
      <c r="C317" s="319"/>
      <c r="D317" s="324"/>
      <c r="E317" s="320"/>
      <c r="F317" s="321">
        <v>-1514187006</v>
      </c>
      <c r="G317" s="321">
        <v>-152500000</v>
      </c>
      <c r="H317" s="13">
        <v>-1666687006</v>
      </c>
    </row>
    <row r="318" spans="1:8" s="127" customFormat="1" ht="15" customHeight="1">
      <c r="A318" s="198"/>
      <c r="B318" s="325" t="s">
        <v>119</v>
      </c>
      <c r="C318" s="324"/>
      <c r="D318" s="324"/>
      <c r="E318" s="320"/>
      <c r="F318" s="321"/>
      <c r="G318" s="321"/>
      <c r="H318" s="13">
        <v>0</v>
      </c>
    </row>
    <row r="319" spans="1:8" s="127" customFormat="1" ht="18.75" customHeight="1">
      <c r="A319" s="198"/>
      <c r="B319" s="323" t="s">
        <v>558</v>
      </c>
      <c r="C319" s="324"/>
      <c r="D319" s="324"/>
      <c r="E319" s="320"/>
      <c r="F319" s="321">
        <v>6197785778</v>
      </c>
      <c r="G319" s="321">
        <v>0</v>
      </c>
      <c r="H319" s="13">
        <v>6197785778</v>
      </c>
    </row>
    <row r="320" spans="1:8" s="127" customFormat="1" ht="18" customHeight="1">
      <c r="A320" s="327"/>
      <c r="B320" s="328" t="s">
        <v>590</v>
      </c>
      <c r="C320" s="329"/>
      <c r="D320" s="329"/>
      <c r="E320" s="183"/>
      <c r="F320" s="331">
        <v>6321406482</v>
      </c>
      <c r="G320" s="331">
        <v>0</v>
      </c>
      <c r="H320" s="13">
        <v>6321406482</v>
      </c>
    </row>
    <row r="321" spans="1:8" s="127" customFormat="1" ht="18" customHeight="1">
      <c r="A321" s="335"/>
      <c r="B321" s="336"/>
      <c r="C321" s="337"/>
      <c r="D321" s="337"/>
      <c r="E321" s="337"/>
      <c r="F321" s="337"/>
      <c r="G321" s="337"/>
      <c r="H321" s="338"/>
    </row>
    <row r="322" spans="1:8" s="127" customFormat="1" ht="22.5" customHeight="1">
      <c r="A322" s="340"/>
      <c r="B322" s="341"/>
      <c r="C322" s="342"/>
      <c r="D322" s="342"/>
      <c r="E322" s="342"/>
      <c r="F322" s="342"/>
      <c r="G322" s="342"/>
      <c r="H322" s="343"/>
    </row>
    <row r="323" spans="1:8" s="127" customFormat="1" ht="18" customHeight="1">
      <c r="A323" s="760" t="s">
        <v>214</v>
      </c>
      <c r="B323" s="762" t="s">
        <v>468</v>
      </c>
      <c r="C323" s="763"/>
      <c r="D323" s="763"/>
      <c r="E323" s="763"/>
      <c r="F323" s="226"/>
      <c r="G323" s="227" t="s">
        <v>584</v>
      </c>
      <c r="H323" s="227" t="s">
        <v>556</v>
      </c>
    </row>
    <row r="324" spans="1:8" s="127" customFormat="1" ht="16.5" customHeight="1">
      <c r="A324" s="761"/>
      <c r="B324" s="754"/>
      <c r="C324" s="755"/>
      <c r="D324" s="755"/>
      <c r="E324" s="755"/>
      <c r="F324" s="230"/>
      <c r="G324" s="274" t="s">
        <v>217</v>
      </c>
      <c r="H324" s="231" t="s">
        <v>217</v>
      </c>
    </row>
    <row r="325" spans="1:8" s="196" customFormat="1" ht="18.95" customHeight="1" collapsed="1">
      <c r="A325" s="344"/>
      <c r="B325" s="345" t="s">
        <v>396</v>
      </c>
      <c r="C325" s="345"/>
      <c r="D325" s="345"/>
      <c r="E325" s="235"/>
      <c r="F325" s="346"/>
      <c r="G325" s="347">
        <v>0</v>
      </c>
      <c r="H325" s="347"/>
    </row>
    <row r="326" spans="1:8" s="200" customFormat="1" ht="15.75" hidden="1" customHeight="1" outlineLevel="1">
      <c r="A326" s="199"/>
      <c r="B326" s="215" t="s">
        <v>251</v>
      </c>
      <c r="C326" s="215"/>
      <c r="D326" s="215"/>
      <c r="E326" s="183"/>
      <c r="F326" s="217"/>
      <c r="G326" s="254"/>
      <c r="H326" s="254">
        <v>0</v>
      </c>
    </row>
    <row r="327" spans="1:8" s="200" customFormat="1" ht="16.5" hidden="1" customHeight="1" outlineLevel="1">
      <c r="A327" s="199"/>
      <c r="B327" s="215" t="s">
        <v>301</v>
      </c>
      <c r="C327" s="215"/>
      <c r="D327" s="215"/>
      <c r="E327" s="183"/>
      <c r="F327" s="217"/>
      <c r="G327" s="254">
        <v>0</v>
      </c>
      <c r="H327" s="254">
        <v>0</v>
      </c>
    </row>
    <row r="328" spans="1:8" s="200" customFormat="1" ht="16.5" hidden="1" customHeight="1" outlineLevel="1">
      <c r="A328" s="199"/>
      <c r="B328" s="215" t="s">
        <v>47</v>
      </c>
      <c r="C328" s="215"/>
      <c r="D328" s="215"/>
      <c r="E328" s="183"/>
      <c r="F328" s="217"/>
      <c r="G328" s="254">
        <v>0</v>
      </c>
      <c r="H328" s="254">
        <v>0</v>
      </c>
    </row>
    <row r="329" spans="1:8" s="196" customFormat="1" ht="16.5" customHeight="1">
      <c r="A329" s="195"/>
      <c r="B329" s="240" t="s">
        <v>397</v>
      </c>
      <c r="C329" s="240"/>
      <c r="D329" s="240"/>
      <c r="E329" s="348"/>
      <c r="F329" s="241"/>
      <c r="G329" s="307">
        <v>119581050721</v>
      </c>
      <c r="H329" s="307">
        <v>74852611860</v>
      </c>
    </row>
    <row r="330" spans="1:8" s="200" customFormat="1" ht="16.5" customHeight="1" outlineLevel="1">
      <c r="A330" s="199"/>
      <c r="B330" s="215" t="s">
        <v>251</v>
      </c>
      <c r="C330" s="215"/>
      <c r="D330" s="215"/>
      <c r="E330" s="348"/>
      <c r="F330" s="217"/>
      <c r="G330" s="254">
        <v>50590142639</v>
      </c>
      <c r="H330" s="254">
        <v>57610880840</v>
      </c>
    </row>
    <row r="331" spans="1:8" s="200" customFormat="1" ht="16.5" customHeight="1" outlineLevel="1">
      <c r="A331" s="199"/>
      <c r="B331" s="215" t="s">
        <v>506</v>
      </c>
      <c r="C331" s="215"/>
      <c r="D331" s="215"/>
      <c r="E331" s="348"/>
      <c r="F331" s="217"/>
      <c r="G331" s="254">
        <v>35091201748</v>
      </c>
      <c r="H331" s="254">
        <v>15926901558</v>
      </c>
    </row>
    <row r="332" spans="1:8" s="200" customFormat="1" ht="16.5" customHeight="1" outlineLevel="1">
      <c r="A332" s="199"/>
      <c r="B332" s="215" t="s">
        <v>301</v>
      </c>
      <c r="C332" s="215"/>
      <c r="D332" s="215"/>
      <c r="E332" s="348"/>
      <c r="F332" s="217"/>
      <c r="G332" s="254">
        <v>1071282882</v>
      </c>
      <c r="H332" s="254"/>
    </row>
    <row r="333" spans="1:8" s="200" customFormat="1" ht="16.5" customHeight="1" outlineLevel="1">
      <c r="A333" s="199"/>
      <c r="B333" s="215" t="s">
        <v>47</v>
      </c>
      <c r="C333" s="215"/>
      <c r="D333" s="215"/>
      <c r="E333" s="348"/>
      <c r="F333" s="217"/>
      <c r="G333" s="254">
        <v>2577558668</v>
      </c>
      <c r="H333" s="254">
        <v>1314829462</v>
      </c>
    </row>
    <row r="334" spans="1:8" s="200" customFormat="1" ht="16.5" customHeight="1" outlineLevel="1">
      <c r="A334" s="199"/>
      <c r="B334" s="349" t="s">
        <v>565</v>
      </c>
      <c r="C334" s="215"/>
      <c r="D334" s="215"/>
      <c r="E334" s="350"/>
      <c r="F334" s="217"/>
      <c r="G334" s="254">
        <v>30250864784</v>
      </c>
      <c r="H334" s="254"/>
    </row>
    <row r="335" spans="1:8" s="200" customFormat="1" ht="16.5" customHeight="1" outlineLevel="1">
      <c r="A335" s="199"/>
      <c r="B335" s="284" t="s">
        <v>504</v>
      </c>
      <c r="C335" s="215"/>
      <c r="D335" s="215"/>
      <c r="E335" s="257"/>
      <c r="F335" s="217"/>
      <c r="G335" s="254">
        <v>0</v>
      </c>
      <c r="H335" s="254"/>
    </row>
    <row r="336" spans="1:8" s="196" customFormat="1" ht="16.5" hidden="1" customHeight="1">
      <c r="A336" s="195"/>
      <c r="B336" s="240" t="s">
        <v>50</v>
      </c>
      <c r="C336" s="240"/>
      <c r="D336" s="240"/>
      <c r="E336" s="183"/>
      <c r="F336" s="241"/>
      <c r="G336" s="307">
        <v>0</v>
      </c>
      <c r="H336" s="307">
        <v>0</v>
      </c>
    </row>
    <row r="337" spans="1:8" s="200" customFormat="1" ht="16.5" hidden="1" customHeight="1" outlineLevel="1">
      <c r="A337" s="199"/>
      <c r="B337" s="215" t="s">
        <v>47</v>
      </c>
      <c r="C337" s="215"/>
      <c r="D337" s="217"/>
      <c r="E337" s="183"/>
      <c r="F337" s="217"/>
      <c r="G337" s="254"/>
      <c r="H337" s="254"/>
    </row>
    <row r="338" spans="1:8" s="200" customFormat="1" ht="16.5" hidden="1" customHeight="1" outlineLevel="1">
      <c r="A338" s="351"/>
      <c r="B338" s="284" t="s">
        <v>301</v>
      </c>
      <c r="C338" s="284"/>
      <c r="D338" s="352"/>
      <c r="E338" s="183"/>
      <c r="F338" s="352"/>
      <c r="G338" s="353"/>
      <c r="H338" s="286"/>
    </row>
    <row r="339" spans="1:8" s="127" customFormat="1" ht="15.75" customHeight="1">
      <c r="A339" s="758" t="s">
        <v>124</v>
      </c>
      <c r="B339" s="759"/>
      <c r="C339" s="759"/>
      <c r="D339" s="759"/>
      <c r="E339" s="229"/>
      <c r="F339" s="261"/>
      <c r="G339" s="288">
        <v>119581050721</v>
      </c>
      <c r="H339" s="288">
        <v>74852611860</v>
      </c>
    </row>
    <row r="340" spans="1:8" s="127" customFormat="1" ht="15.75" customHeight="1">
      <c r="A340" s="266"/>
      <c r="B340" s="266"/>
      <c r="C340" s="266"/>
      <c r="D340" s="266"/>
      <c r="E340" s="225"/>
      <c r="F340" s="266"/>
      <c r="G340" s="365"/>
      <c r="H340" s="365"/>
    </row>
    <row r="341" spans="1:8" s="127" customFormat="1" ht="15.75" customHeight="1">
      <c r="A341" s="224"/>
      <c r="B341" s="263"/>
      <c r="C341" s="263"/>
      <c r="D341" s="263"/>
      <c r="E341" s="229"/>
      <c r="F341" s="263"/>
      <c r="G341" s="289"/>
      <c r="H341" s="289"/>
    </row>
    <row r="342" spans="1:8" s="127" customFormat="1" ht="18.95" customHeight="1">
      <c r="A342" s="760" t="s">
        <v>192</v>
      </c>
      <c r="B342" s="752" t="s">
        <v>469</v>
      </c>
      <c r="C342" s="753"/>
      <c r="D342" s="753"/>
      <c r="E342" s="183"/>
      <c r="F342" s="403"/>
      <c r="G342" s="450" t="s">
        <v>584</v>
      </c>
      <c r="H342" s="450" t="s">
        <v>556</v>
      </c>
    </row>
    <row r="343" spans="1:8" s="127" customFormat="1" ht="18" customHeight="1">
      <c r="A343" s="761"/>
      <c r="B343" s="754"/>
      <c r="C343" s="755"/>
      <c r="D343" s="755"/>
      <c r="E343" s="229"/>
      <c r="F343" s="230"/>
      <c r="G343" s="274" t="s">
        <v>217</v>
      </c>
      <c r="H343" s="231" t="s">
        <v>217</v>
      </c>
    </row>
    <row r="344" spans="1:8" s="127" customFormat="1" ht="23.25" customHeight="1">
      <c r="A344" s="232" t="s">
        <v>470</v>
      </c>
      <c r="B344" s="233" t="s">
        <v>260</v>
      </c>
      <c r="C344" s="234"/>
      <c r="D344" s="234"/>
      <c r="E344" s="348"/>
      <c r="F344" s="236"/>
      <c r="G344" s="237">
        <v>9081017621</v>
      </c>
      <c r="H344" s="237">
        <v>5860481732</v>
      </c>
    </row>
    <row r="345" spans="1:8" s="127" customFormat="1" ht="19.5" customHeight="1" outlineLevel="1">
      <c r="A345" s="197"/>
      <c r="B345" s="249" t="s">
        <v>251</v>
      </c>
      <c r="C345" s="355"/>
      <c r="D345" s="250"/>
      <c r="E345" s="348"/>
      <c r="F345" s="251"/>
      <c r="G345" s="190">
        <v>431401864</v>
      </c>
      <c r="H345" s="190">
        <v>279203225</v>
      </c>
    </row>
    <row r="346" spans="1:8" s="127" customFormat="1" ht="19.5" customHeight="1" outlineLevel="1">
      <c r="A346" s="197"/>
      <c r="B346" s="249" t="s">
        <v>301</v>
      </c>
      <c r="C346" s="355"/>
      <c r="D346" s="250"/>
      <c r="E346" s="348"/>
      <c r="F346" s="251"/>
      <c r="G346" s="190">
        <v>1552831228</v>
      </c>
      <c r="H346" s="190">
        <v>1236065774</v>
      </c>
    </row>
    <row r="347" spans="1:8" s="127" customFormat="1" ht="19.5" customHeight="1" outlineLevel="1">
      <c r="A347" s="197"/>
      <c r="B347" s="249" t="s">
        <v>49</v>
      </c>
      <c r="C347" s="355"/>
      <c r="D347" s="250"/>
      <c r="E347" s="348"/>
      <c r="F347" s="251"/>
      <c r="G347" s="190">
        <v>1876565187</v>
      </c>
      <c r="H347" s="190"/>
    </row>
    <row r="348" spans="1:8" s="127" customFormat="1" ht="19.5" customHeight="1" outlineLevel="1">
      <c r="A348" s="197"/>
      <c r="B348" s="249" t="s">
        <v>47</v>
      </c>
      <c r="C348" s="355"/>
      <c r="D348" s="250"/>
      <c r="E348" s="348"/>
      <c r="F348" s="251"/>
      <c r="G348" s="190">
        <v>5064407282</v>
      </c>
      <c r="H348" s="190">
        <v>4137690193</v>
      </c>
    </row>
    <row r="349" spans="1:8" s="127" customFormat="1" ht="19.5" customHeight="1" outlineLevel="1">
      <c r="A349" s="197"/>
      <c r="B349" s="215" t="s">
        <v>506</v>
      </c>
      <c r="C349" s="355"/>
      <c r="D349" s="250"/>
      <c r="E349" s="348"/>
      <c r="F349" s="251"/>
      <c r="G349" s="190">
        <v>110357514</v>
      </c>
      <c r="H349" s="252">
        <v>79807481</v>
      </c>
    </row>
    <row r="350" spans="1:8" s="127" customFormat="1" ht="19.5" customHeight="1" outlineLevel="1">
      <c r="A350" s="197"/>
      <c r="B350" s="249" t="s">
        <v>350</v>
      </c>
      <c r="C350" s="355"/>
      <c r="D350" s="250"/>
      <c r="E350" s="257"/>
      <c r="F350" s="258"/>
      <c r="G350" s="190">
        <v>45454546</v>
      </c>
      <c r="H350" s="190">
        <v>127715059</v>
      </c>
    </row>
    <row r="351" spans="1:8" s="127" customFormat="1" ht="18.95" customHeight="1">
      <c r="A351" s="758" t="s">
        <v>124</v>
      </c>
      <c r="B351" s="759"/>
      <c r="C351" s="759"/>
      <c r="D351" s="759"/>
      <c r="E351" s="260"/>
      <c r="F351" s="261"/>
      <c r="G351" s="288">
        <v>9081017621</v>
      </c>
      <c r="H351" s="11">
        <v>5860481732</v>
      </c>
    </row>
    <row r="352" spans="1:8" s="127" customFormat="1" ht="18.95" customHeight="1">
      <c r="A352" s="787" t="s">
        <v>471</v>
      </c>
      <c r="B352" s="762" t="s">
        <v>442</v>
      </c>
      <c r="C352" s="763"/>
      <c r="D352" s="763"/>
      <c r="E352" s="183"/>
      <c r="F352" s="226"/>
      <c r="G352" s="227" t="s">
        <v>584</v>
      </c>
      <c r="H352" s="227" t="s">
        <v>556</v>
      </c>
    </row>
    <row r="353" spans="1:8" s="127" customFormat="1" ht="18" customHeight="1">
      <c r="A353" s="761"/>
      <c r="B353" s="754"/>
      <c r="C353" s="755"/>
      <c r="D353" s="755"/>
      <c r="E353" s="229"/>
      <c r="F353" s="230"/>
      <c r="G353" s="274" t="s">
        <v>217</v>
      </c>
      <c r="H353" s="231" t="s">
        <v>217</v>
      </c>
    </row>
    <row r="354" spans="1:8" s="127" customFormat="1" ht="23.25" customHeight="1" collapsed="1">
      <c r="A354" s="232"/>
      <c r="B354" s="233" t="s">
        <v>442</v>
      </c>
      <c r="C354" s="234"/>
      <c r="D354" s="234"/>
      <c r="E354" s="235"/>
      <c r="F354" s="236"/>
      <c r="G354" s="237">
        <v>0</v>
      </c>
      <c r="H354" s="237">
        <v>0</v>
      </c>
    </row>
    <row r="355" spans="1:8" s="127" customFormat="1" ht="19.5" hidden="1" customHeight="1" outlineLevel="1">
      <c r="A355" s="197"/>
      <c r="B355" s="249" t="s">
        <v>251</v>
      </c>
      <c r="C355" s="355"/>
      <c r="D355" s="250"/>
      <c r="E355" s="216"/>
      <c r="F355" s="251"/>
      <c r="G355" s="190">
        <v>0</v>
      </c>
      <c r="H355" s="190"/>
    </row>
    <row r="356" spans="1:8" s="127" customFormat="1" ht="16.5" hidden="1" customHeight="1" outlineLevel="1">
      <c r="A356" s="197"/>
      <c r="B356" s="249" t="s">
        <v>301</v>
      </c>
      <c r="C356" s="355"/>
      <c r="D356" s="250"/>
      <c r="E356" s="216"/>
      <c r="F356" s="251"/>
      <c r="G356" s="190">
        <v>0</v>
      </c>
      <c r="H356" s="190"/>
    </row>
    <row r="357" spans="1:8" s="127" customFormat="1" ht="16.5" hidden="1" customHeight="1" outlineLevel="1">
      <c r="A357" s="197"/>
      <c r="B357" s="249" t="s">
        <v>49</v>
      </c>
      <c r="C357" s="355"/>
      <c r="D357" s="250"/>
      <c r="E357" s="216"/>
      <c r="F357" s="251"/>
      <c r="G357" s="190">
        <v>0</v>
      </c>
      <c r="H357" s="190"/>
    </row>
    <row r="358" spans="1:8" s="127" customFormat="1" ht="17.25" customHeight="1" outlineLevel="1">
      <c r="A358" s="197"/>
      <c r="B358" s="249" t="s">
        <v>47</v>
      </c>
      <c r="C358" s="355"/>
      <c r="D358" s="250"/>
      <c r="E358" s="216"/>
      <c r="F358" s="251"/>
      <c r="G358" s="190">
        <v>0</v>
      </c>
      <c r="H358" s="190"/>
    </row>
    <row r="359" spans="1:8" s="127" customFormat="1" ht="18" customHeight="1" outlineLevel="1">
      <c r="A359" s="197"/>
      <c r="B359" s="249" t="s">
        <v>350</v>
      </c>
      <c r="C359" s="355"/>
      <c r="D359" s="250"/>
      <c r="E359" s="216"/>
      <c r="F359" s="251"/>
      <c r="G359" s="190">
        <v>0</v>
      </c>
      <c r="H359" s="356"/>
    </row>
    <row r="360" spans="1:8" s="127" customFormat="1" ht="20.25" customHeight="1" outlineLevel="1">
      <c r="A360" s="357"/>
      <c r="B360" s="249" t="s">
        <v>566</v>
      </c>
      <c r="C360" s="355"/>
      <c r="D360" s="250"/>
      <c r="E360" s="216"/>
      <c r="F360" s="251"/>
      <c r="G360" s="190">
        <v>20000000</v>
      </c>
      <c r="H360" s="356"/>
    </row>
    <row r="361" spans="1:8" s="127" customFormat="1" ht="22.5" customHeight="1" outlineLevel="1">
      <c r="A361" s="358"/>
      <c r="B361" s="249" t="s">
        <v>506</v>
      </c>
      <c r="C361" s="359"/>
      <c r="D361" s="360"/>
      <c r="E361" s="216"/>
      <c r="F361" s="361"/>
      <c r="G361" s="362">
        <v>0</v>
      </c>
      <c r="H361" s="363"/>
    </row>
    <row r="362" spans="1:8" s="127" customFormat="1" ht="13.5" customHeight="1">
      <c r="A362" s="758" t="s">
        <v>124</v>
      </c>
      <c r="B362" s="759"/>
      <c r="C362" s="759"/>
      <c r="D362" s="759"/>
      <c r="E362" s="257"/>
      <c r="F362" s="364"/>
      <c r="G362" s="288">
        <v>20000000</v>
      </c>
      <c r="H362" s="11">
        <v>0</v>
      </c>
    </row>
    <row r="363" spans="1:8" s="127" customFormat="1" ht="19.5" customHeight="1">
      <c r="A363" s="266"/>
      <c r="B363" s="266"/>
      <c r="C363" s="266"/>
      <c r="D363" s="266"/>
      <c r="E363" s="183"/>
      <c r="F363" s="266"/>
      <c r="G363" s="365"/>
      <c r="H363" s="262"/>
    </row>
    <row r="364" spans="1:8" s="127" customFormat="1" ht="19.5" customHeight="1">
      <c r="A364" s="224"/>
      <c r="B364" s="224"/>
      <c r="C364" s="224"/>
      <c r="D364" s="224"/>
      <c r="E364" s="183"/>
      <c r="F364" s="224"/>
      <c r="G364" s="238"/>
      <c r="H364" s="6"/>
    </row>
    <row r="365" spans="1:8" s="127" customFormat="1" ht="19.5" customHeight="1">
      <c r="A365" s="224"/>
      <c r="B365" s="224"/>
      <c r="C365" s="224"/>
      <c r="D365" s="224"/>
      <c r="E365" s="183"/>
      <c r="F365" s="224"/>
      <c r="G365" s="238"/>
      <c r="H365" s="6"/>
    </row>
    <row r="366" spans="1:8" s="127" customFormat="1" ht="19.5" customHeight="1">
      <c r="A366" s="224"/>
      <c r="B366" s="224"/>
      <c r="C366" s="224"/>
      <c r="D366" s="224"/>
      <c r="E366" s="183"/>
      <c r="F366" s="224"/>
      <c r="G366" s="238"/>
      <c r="H366" s="6"/>
    </row>
    <row r="367" spans="1:8" s="127" customFormat="1" ht="19.5" customHeight="1">
      <c r="A367" s="224"/>
      <c r="B367" s="224"/>
      <c r="C367" s="224"/>
      <c r="D367" s="224"/>
      <c r="E367" s="183"/>
      <c r="F367" s="224"/>
      <c r="G367" s="238"/>
      <c r="H367" s="6"/>
    </row>
    <row r="368" spans="1:8" s="127" customFormat="1" ht="19.5" customHeight="1">
      <c r="A368" s="224"/>
      <c r="B368" s="224"/>
      <c r="C368" s="224"/>
      <c r="D368" s="224"/>
      <c r="E368" s="183"/>
      <c r="F368" s="224"/>
      <c r="G368" s="238"/>
      <c r="H368" s="6"/>
    </row>
    <row r="369" spans="1:8" s="127" customFormat="1" ht="19.5" customHeight="1">
      <c r="A369" s="224"/>
      <c r="B369" s="224"/>
      <c r="C369" s="224"/>
      <c r="D369" s="224"/>
      <c r="E369" s="183"/>
      <c r="F369" s="224"/>
      <c r="G369" s="238"/>
      <c r="H369" s="6"/>
    </row>
    <row r="370" spans="1:8" s="127" customFormat="1" ht="19.5" customHeight="1">
      <c r="A370" s="224"/>
      <c r="B370" s="224"/>
      <c r="C370" s="224"/>
      <c r="D370" s="224"/>
      <c r="E370" s="183"/>
      <c r="F370" s="224"/>
      <c r="G370" s="238"/>
      <c r="H370" s="6"/>
    </row>
    <row r="371" spans="1:8" s="127" customFormat="1" ht="19.5" customHeight="1">
      <c r="A371" s="224"/>
      <c r="B371" s="224"/>
      <c r="C371" s="224"/>
      <c r="D371" s="224"/>
      <c r="E371" s="183"/>
      <c r="F371" s="224"/>
      <c r="G371" s="238"/>
      <c r="H371" s="6"/>
    </row>
    <row r="372" spans="1:8" s="127" customFormat="1" ht="19.5" customHeight="1">
      <c r="A372" s="224"/>
      <c r="B372" s="224"/>
      <c r="C372" s="224"/>
      <c r="D372" s="224"/>
      <c r="E372" s="183"/>
      <c r="F372" s="224"/>
      <c r="G372" s="238"/>
      <c r="H372" s="6"/>
    </row>
    <row r="373" spans="1:8" s="127" customFormat="1" ht="19.5" customHeight="1">
      <c r="A373" s="224"/>
      <c r="B373" s="224"/>
      <c r="C373" s="224"/>
      <c r="D373" s="224"/>
      <c r="E373" s="183"/>
      <c r="F373" s="224"/>
      <c r="G373" s="238"/>
      <c r="H373" s="6"/>
    </row>
    <row r="374" spans="1:8" s="127" customFormat="1" ht="19.5" customHeight="1">
      <c r="A374" s="224"/>
      <c r="B374" s="224"/>
      <c r="C374" s="224"/>
      <c r="D374" s="224"/>
      <c r="E374" s="183"/>
      <c r="F374" s="224"/>
      <c r="G374" s="238"/>
      <c r="H374" s="6"/>
    </row>
    <row r="375" spans="1:8" s="127" customFormat="1" ht="19.5" customHeight="1">
      <c r="A375" s="224"/>
      <c r="B375" s="224"/>
      <c r="C375" s="224"/>
      <c r="D375" s="224"/>
      <c r="E375" s="183"/>
      <c r="F375" s="224"/>
      <c r="G375" s="238"/>
      <c r="H375" s="6"/>
    </row>
    <row r="376" spans="1:8" s="127" customFormat="1" ht="19.5" customHeight="1">
      <c r="A376" s="224"/>
      <c r="B376" s="224"/>
      <c r="C376" s="224"/>
      <c r="D376" s="224"/>
      <c r="E376" s="183"/>
      <c r="F376" s="224"/>
      <c r="G376" s="238"/>
      <c r="H376" s="6"/>
    </row>
    <row r="377" spans="1:8" s="127" customFormat="1" ht="19.5" customHeight="1">
      <c r="A377" s="224"/>
      <c r="B377" s="224"/>
      <c r="C377" s="224"/>
      <c r="D377" s="224"/>
      <c r="E377" s="183"/>
      <c r="F377" s="224"/>
      <c r="G377" s="238"/>
      <c r="H377" s="6"/>
    </row>
    <row r="378" spans="1:8" s="127" customFormat="1" ht="19.5" customHeight="1">
      <c r="A378" s="224"/>
      <c r="B378" s="224"/>
      <c r="C378" s="224"/>
      <c r="D378" s="224"/>
      <c r="E378" s="183"/>
      <c r="F378" s="224"/>
      <c r="G378" s="238"/>
      <c r="H378" s="6"/>
    </row>
    <row r="379" spans="1:8" s="127" customFormat="1" ht="19.5" customHeight="1">
      <c r="A379" s="224"/>
      <c r="B379" s="224"/>
      <c r="C379" s="224"/>
      <c r="D379" s="224"/>
      <c r="E379" s="183"/>
      <c r="F379" s="224"/>
      <c r="G379" s="238"/>
      <c r="H379" s="6"/>
    </row>
    <row r="380" spans="1:8" s="127" customFormat="1" ht="19.5" customHeight="1">
      <c r="A380" s="224"/>
      <c r="B380" s="224"/>
      <c r="C380" s="224"/>
      <c r="D380" s="224"/>
      <c r="E380" s="183"/>
      <c r="F380" s="224"/>
      <c r="G380" s="238"/>
      <c r="H380" s="6"/>
    </row>
    <row r="381" spans="1:8" s="127" customFormat="1" ht="19.5" customHeight="1">
      <c r="A381" s="224"/>
      <c r="B381" s="224"/>
      <c r="C381" s="224"/>
      <c r="D381" s="224"/>
      <c r="E381" s="183"/>
      <c r="F381" s="224"/>
      <c r="G381" s="238"/>
      <c r="H381" s="6"/>
    </row>
    <row r="382" spans="1:8" s="127" customFormat="1" ht="19.5" customHeight="1">
      <c r="A382" s="224"/>
      <c r="B382" s="224"/>
      <c r="C382" s="224"/>
      <c r="D382" s="224"/>
      <c r="E382" s="183"/>
      <c r="F382" s="224"/>
      <c r="G382" s="238"/>
      <c r="H382" s="6"/>
    </row>
    <row r="383" spans="1:8" s="127" customFormat="1" ht="19.5" customHeight="1">
      <c r="A383" s="224"/>
      <c r="B383" s="224"/>
      <c r="C383" s="224"/>
      <c r="D383" s="224"/>
      <c r="E383" s="183"/>
      <c r="F383" s="224"/>
      <c r="G383" s="238"/>
      <c r="H383" s="6"/>
    </row>
    <row r="384" spans="1:8" s="127" customFormat="1" ht="19.5" customHeight="1">
      <c r="A384" s="224"/>
      <c r="B384" s="224"/>
      <c r="C384" s="224"/>
      <c r="D384" s="224"/>
      <c r="E384" s="183"/>
      <c r="F384" s="224"/>
      <c r="G384" s="238"/>
      <c r="H384" s="6"/>
    </row>
    <row r="385" spans="1:8" s="127" customFormat="1" ht="19.5" customHeight="1">
      <c r="A385" s="224"/>
      <c r="B385" s="224"/>
      <c r="C385" s="224"/>
      <c r="D385" s="224"/>
      <c r="E385" s="183"/>
      <c r="F385" s="224"/>
      <c r="G385" s="238"/>
      <c r="H385" s="6"/>
    </row>
    <row r="386" spans="1:8" s="127" customFormat="1" ht="19.5" customHeight="1">
      <c r="A386" s="224"/>
      <c r="B386" s="224"/>
      <c r="C386" s="224"/>
      <c r="D386" s="224"/>
      <c r="E386" s="183"/>
      <c r="F386" s="224"/>
      <c r="G386" s="238"/>
      <c r="H386" s="6"/>
    </row>
    <row r="387" spans="1:8" s="127" customFormat="1" ht="19.5" customHeight="1">
      <c r="A387" s="224"/>
      <c r="B387" s="224"/>
      <c r="C387" s="224"/>
      <c r="D387" s="224"/>
      <c r="E387" s="183"/>
      <c r="F387" s="224"/>
      <c r="G387" s="238"/>
      <c r="H387" s="6"/>
    </row>
    <row r="388" spans="1:8" s="127" customFormat="1" ht="19.5" customHeight="1">
      <c r="A388" s="224"/>
      <c r="B388" s="224"/>
      <c r="C388" s="224"/>
      <c r="D388" s="224"/>
      <c r="E388" s="183"/>
      <c r="F388" s="224"/>
      <c r="G388" s="238"/>
      <c r="H388" s="6"/>
    </row>
    <row r="389" spans="1:8" s="127" customFormat="1" ht="19.5" customHeight="1">
      <c r="A389" s="224"/>
      <c r="B389" s="224"/>
      <c r="C389" s="224"/>
      <c r="D389" s="224"/>
      <c r="E389" s="183"/>
      <c r="F389" s="224"/>
      <c r="G389" s="238"/>
      <c r="H389" s="6"/>
    </row>
    <row r="390" spans="1:8" s="127" customFormat="1" ht="19.5" customHeight="1">
      <c r="A390" s="224"/>
      <c r="B390" s="224"/>
      <c r="C390" s="224"/>
      <c r="D390" s="224"/>
      <c r="E390" s="183"/>
      <c r="F390" s="224"/>
      <c r="G390" s="238"/>
      <c r="H390" s="6"/>
    </row>
    <row r="391" spans="1:8" s="127" customFormat="1" ht="19.5" customHeight="1">
      <c r="A391" s="224"/>
      <c r="B391" s="224"/>
      <c r="C391" s="224"/>
      <c r="D391" s="224"/>
      <c r="E391" s="183"/>
      <c r="F391" s="224"/>
      <c r="G391" s="238"/>
      <c r="H391" s="6"/>
    </row>
    <row r="392" spans="1:8" s="127" customFormat="1" ht="19.5" customHeight="1">
      <c r="A392" s="224"/>
      <c r="B392" s="224"/>
      <c r="C392" s="224"/>
      <c r="D392" s="224"/>
      <c r="E392" s="183"/>
      <c r="F392" s="224"/>
      <c r="G392" s="238"/>
      <c r="H392" s="6"/>
    </row>
    <row r="393" spans="1:8" s="127" customFormat="1" ht="19.5" customHeight="1">
      <c r="A393" s="224"/>
      <c r="B393" s="224"/>
      <c r="C393" s="224"/>
      <c r="D393" s="224"/>
      <c r="E393" s="183"/>
      <c r="F393" s="224"/>
      <c r="G393" s="238"/>
      <c r="H393" s="6"/>
    </row>
    <row r="394" spans="1:8" s="127" customFormat="1" ht="19.5" customHeight="1">
      <c r="A394" s="224"/>
      <c r="B394" s="224"/>
      <c r="C394" s="224"/>
      <c r="D394" s="224"/>
      <c r="E394" s="183"/>
      <c r="F394" s="224"/>
      <c r="G394" s="238"/>
      <c r="H394" s="6"/>
    </row>
    <row r="395" spans="1:8" s="127" customFormat="1" ht="19.5" customHeight="1">
      <c r="A395" s="224"/>
      <c r="B395" s="224"/>
      <c r="C395" s="224"/>
      <c r="D395" s="224"/>
      <c r="E395" s="183"/>
      <c r="F395" s="224"/>
      <c r="G395" s="238"/>
      <c r="H395" s="6"/>
    </row>
    <row r="396" spans="1:8" s="127" customFormat="1" ht="19.5" customHeight="1">
      <c r="A396" s="224"/>
      <c r="B396" s="224"/>
      <c r="C396" s="224"/>
      <c r="D396" s="224"/>
      <c r="E396" s="183"/>
      <c r="F396" s="224"/>
      <c r="G396" s="238"/>
      <c r="H396" s="6"/>
    </row>
    <row r="397" spans="1:8" s="127" customFormat="1" ht="19.5" customHeight="1">
      <c r="A397" s="224"/>
      <c r="B397" s="224"/>
      <c r="C397" s="224"/>
      <c r="D397" s="224"/>
      <c r="E397" s="183"/>
      <c r="F397" s="224"/>
      <c r="G397" s="238"/>
      <c r="H397" s="6"/>
    </row>
    <row r="398" spans="1:8" s="127" customFormat="1" ht="19.5" customHeight="1">
      <c r="A398" s="224"/>
      <c r="B398" s="224"/>
      <c r="C398" s="224"/>
      <c r="D398" s="224"/>
      <c r="E398" s="183"/>
      <c r="F398" s="224"/>
      <c r="G398" s="238"/>
      <c r="H398" s="6"/>
    </row>
    <row r="399" spans="1:8" s="127" customFormat="1" ht="19.5" customHeight="1">
      <c r="A399" s="224"/>
      <c r="B399" s="224"/>
      <c r="C399" s="224"/>
      <c r="D399" s="224"/>
      <c r="E399" s="183"/>
      <c r="F399" s="224"/>
      <c r="G399" s="238"/>
      <c r="H399" s="6"/>
    </row>
    <row r="400" spans="1:8" s="127" customFormat="1" ht="19.5" customHeight="1">
      <c r="A400" s="224"/>
      <c r="B400" s="224"/>
      <c r="C400" s="224"/>
      <c r="D400" s="224"/>
      <c r="E400" s="183"/>
      <c r="F400" s="224"/>
      <c r="G400" s="238"/>
      <c r="H400" s="6"/>
    </row>
    <row r="401" spans="1:8" s="127" customFormat="1" ht="19.5" customHeight="1">
      <c r="A401" s="224"/>
      <c r="B401" s="224"/>
      <c r="C401" s="224"/>
      <c r="D401" s="224"/>
      <c r="E401" s="183"/>
      <c r="F401" s="224"/>
      <c r="G401" s="238"/>
      <c r="H401" s="6"/>
    </row>
    <row r="402" spans="1:8" s="127" customFormat="1" ht="19.5" customHeight="1">
      <c r="A402" s="224"/>
      <c r="B402" s="224"/>
      <c r="C402" s="224"/>
      <c r="D402" s="224"/>
      <c r="E402" s="183"/>
      <c r="F402" s="224"/>
      <c r="G402" s="238"/>
      <c r="H402" s="6"/>
    </row>
    <row r="403" spans="1:8" s="127" customFormat="1" ht="19.5" customHeight="1">
      <c r="A403" s="224"/>
      <c r="B403" s="224"/>
      <c r="C403" s="224"/>
      <c r="D403" s="224"/>
      <c r="E403" s="183"/>
      <c r="F403" s="224"/>
      <c r="G403" s="238"/>
      <c r="H403" s="6"/>
    </row>
    <row r="404" spans="1:8" s="127" customFormat="1" ht="19.5" customHeight="1">
      <c r="A404" s="224"/>
      <c r="B404" s="224"/>
      <c r="C404" s="224"/>
      <c r="D404" s="224"/>
      <c r="E404" s="183"/>
      <c r="F404" s="224"/>
      <c r="G404" s="238"/>
      <c r="H404" s="6"/>
    </row>
    <row r="405" spans="1:8" s="127" customFormat="1" ht="19.5" hidden="1" customHeight="1">
      <c r="A405" s="224"/>
      <c r="B405" s="224"/>
      <c r="C405" s="224"/>
      <c r="D405" s="224"/>
      <c r="E405" s="183"/>
      <c r="F405" s="224"/>
      <c r="G405" s="238"/>
      <c r="H405" s="6"/>
    </row>
    <row r="406" spans="1:8" s="127" customFormat="1" ht="19.5" hidden="1" customHeight="1">
      <c r="A406" s="224"/>
      <c r="B406" s="224"/>
      <c r="C406" s="224"/>
      <c r="D406" s="224"/>
      <c r="E406" s="183"/>
      <c r="F406" s="224"/>
      <c r="G406" s="238"/>
      <c r="H406" s="6"/>
    </row>
    <row r="407" spans="1:8" s="127" customFormat="1" ht="19.5" hidden="1" customHeight="1">
      <c r="A407" s="224"/>
      <c r="B407" s="224"/>
      <c r="C407" s="224"/>
      <c r="D407" s="224"/>
      <c r="E407" s="183"/>
      <c r="F407" s="224"/>
      <c r="G407" s="238"/>
      <c r="H407" s="6"/>
    </row>
    <row r="408" spans="1:8" s="127" customFormat="1" ht="19.5" hidden="1" customHeight="1">
      <c r="A408" s="224"/>
      <c r="B408" s="224"/>
      <c r="C408" s="224"/>
      <c r="D408" s="224"/>
      <c r="E408" s="183"/>
      <c r="F408" s="224"/>
      <c r="G408" s="238"/>
      <c r="H408" s="6"/>
    </row>
    <row r="409" spans="1:8" s="127" customFormat="1" ht="19.5" hidden="1" customHeight="1">
      <c r="A409" s="263"/>
      <c r="B409" s="263"/>
      <c r="C409" s="263"/>
      <c r="D409" s="263"/>
      <c r="E409" s="183"/>
      <c r="F409" s="263"/>
      <c r="G409" s="289"/>
      <c r="H409" s="264"/>
    </row>
    <row r="410" spans="1:8" s="127" customFormat="1" ht="19.5" hidden="1" customHeight="1">
      <c r="A410" s="266"/>
      <c r="B410" s="266"/>
      <c r="C410" s="266"/>
      <c r="D410" s="266"/>
      <c r="E410" s="183"/>
      <c r="F410" s="266"/>
      <c r="G410" s="354"/>
      <c r="H410" s="366"/>
    </row>
    <row r="411" spans="1:8" s="127" customFormat="1" ht="18" hidden="1" customHeight="1">
      <c r="A411" s="760" t="s">
        <v>192</v>
      </c>
      <c r="B411" s="762" t="s">
        <v>84</v>
      </c>
      <c r="C411" s="763"/>
      <c r="D411" s="774"/>
      <c r="E411" s="183"/>
      <c r="F411" s="226"/>
      <c r="G411" s="227" t="str">
        <f>$G$9</f>
        <v>30/09/2017</v>
      </c>
      <c r="H411" s="227" t="str">
        <f>$H$9</f>
        <v>01/01/2017</v>
      </c>
    </row>
    <row r="412" spans="1:8" s="127" customFormat="1" ht="18.95" hidden="1" customHeight="1">
      <c r="A412" s="761"/>
      <c r="B412" s="754"/>
      <c r="C412" s="755"/>
      <c r="D412" s="775"/>
      <c r="E412" s="183"/>
      <c r="F412" s="230"/>
      <c r="G412" s="274" t="s">
        <v>217</v>
      </c>
      <c r="H412" s="231" t="s">
        <v>217</v>
      </c>
    </row>
    <row r="413" spans="1:8" s="196" customFormat="1" ht="21" hidden="1" customHeight="1">
      <c r="A413" s="344"/>
      <c r="B413" s="367" t="s">
        <v>299</v>
      </c>
      <c r="C413" s="368"/>
      <c r="D413" s="277"/>
      <c r="E413" s="183"/>
      <c r="F413" s="277"/>
      <c r="G413" s="278" t="e">
        <f>+BS!#REF!</f>
        <v>#REF!</v>
      </c>
      <c r="H413" s="369">
        <v>224367458167</v>
      </c>
    </row>
    <row r="414" spans="1:8" s="127" customFormat="1" ht="18.95" hidden="1" customHeight="1">
      <c r="A414" s="198"/>
      <c r="B414" s="249" t="s">
        <v>313</v>
      </c>
      <c r="C414" s="250"/>
      <c r="D414" s="251"/>
      <c r="E414" s="183"/>
      <c r="F414" s="251"/>
      <c r="G414" s="370"/>
      <c r="H414" s="370"/>
    </row>
    <row r="415" spans="1:8" s="127" customFormat="1" ht="18.95" hidden="1" customHeight="1">
      <c r="A415" s="198"/>
      <c r="B415" s="249" t="s">
        <v>314</v>
      </c>
      <c r="C415" s="250"/>
      <c r="D415" s="251"/>
      <c r="E415" s="183"/>
      <c r="F415" s="251"/>
      <c r="G415" s="370"/>
      <c r="H415" s="370"/>
    </row>
    <row r="416" spans="1:8" s="127" customFormat="1" ht="18.95" hidden="1" customHeight="1">
      <c r="A416" s="198"/>
      <c r="B416" s="249" t="s">
        <v>290</v>
      </c>
      <c r="C416" s="250"/>
      <c r="D416" s="251"/>
      <c r="E416" s="183"/>
      <c r="F416" s="251"/>
      <c r="G416" s="370"/>
      <c r="H416" s="370"/>
    </row>
    <row r="417" spans="1:8" s="127" customFormat="1" ht="18.95" hidden="1" customHeight="1">
      <c r="A417" s="198"/>
      <c r="B417" s="249" t="s">
        <v>274</v>
      </c>
      <c r="C417" s="250"/>
      <c r="D417" s="251"/>
      <c r="E417" s="183"/>
      <c r="F417" s="251"/>
      <c r="G417" s="370"/>
      <c r="H417" s="370"/>
    </row>
    <row r="418" spans="1:8" s="127" customFormat="1" ht="3.95" hidden="1" customHeight="1">
      <c r="A418" s="198"/>
      <c r="B418" s="249"/>
      <c r="C418" s="250"/>
      <c r="D418" s="251"/>
      <c r="E418" s="183"/>
      <c r="F418" s="251"/>
      <c r="G418" s="252"/>
      <c r="H418" s="252"/>
    </row>
    <row r="419" spans="1:8" s="127" customFormat="1" ht="19.5" hidden="1" customHeight="1">
      <c r="A419" s="198"/>
      <c r="B419" s="249" t="s">
        <v>288</v>
      </c>
      <c r="C419" s="250"/>
      <c r="D419" s="251"/>
      <c r="E419" s="183"/>
      <c r="F419" s="251"/>
      <c r="G419" s="252"/>
      <c r="H419" s="252"/>
    </row>
    <row r="420" spans="1:8" s="127" customFormat="1" ht="16.5" hidden="1" customHeight="1">
      <c r="A420" s="198"/>
      <c r="B420" s="249" t="s">
        <v>275</v>
      </c>
      <c r="C420" s="250"/>
      <c r="D420" s="251"/>
      <c r="E420" s="183"/>
      <c r="F420" s="251"/>
      <c r="G420" s="252"/>
      <c r="H420" s="252"/>
    </row>
    <row r="421" spans="1:8" s="127" customFormat="1" ht="19.5" hidden="1" customHeight="1">
      <c r="A421" s="198"/>
      <c r="B421" s="765" t="s">
        <v>349</v>
      </c>
      <c r="C421" s="766"/>
      <c r="D421" s="807"/>
      <c r="E421" s="183"/>
      <c r="F421" s="371"/>
      <c r="G421" s="254" t="e">
        <f>+BS!#REF!-#REF!</f>
        <v>#REF!</v>
      </c>
      <c r="H421" s="254">
        <v>11234238619</v>
      </c>
    </row>
    <row r="422" spans="1:8" s="126" customFormat="1" ht="19.5" hidden="1" customHeight="1">
      <c r="A422" s="198"/>
      <c r="B422" s="214" t="s">
        <v>301</v>
      </c>
      <c r="C422" s="372"/>
      <c r="D422" s="371"/>
      <c r="E422" s="183"/>
      <c r="F422" s="371"/>
      <c r="G422" s="254" t="e">
        <f>+BS!#REF!</f>
        <v>#REF!</v>
      </c>
      <c r="H422" s="254">
        <v>66165484328</v>
      </c>
    </row>
    <row r="423" spans="1:8" s="127" customFormat="1" ht="20.25" hidden="1" customHeight="1">
      <c r="A423" s="198"/>
      <c r="B423" s="214" t="s">
        <v>350</v>
      </c>
      <c r="C423" s="373"/>
      <c r="D423" s="374"/>
      <c r="E423" s="183"/>
      <c r="F423" s="374"/>
      <c r="G423" s="190" t="e">
        <f>BS!#REF!</f>
        <v>#REF!</v>
      </c>
      <c r="H423" s="254">
        <v>59883983042</v>
      </c>
    </row>
    <row r="424" spans="1:8" s="127" customFormat="1" ht="18" hidden="1" customHeight="1">
      <c r="A424" s="198"/>
      <c r="B424" s="375" t="s">
        <v>394</v>
      </c>
      <c r="C424" s="373"/>
      <c r="D424" s="374"/>
      <c r="E424" s="183"/>
      <c r="F424" s="374"/>
      <c r="G424" s="252"/>
      <c r="H424" s="252"/>
    </row>
    <row r="425" spans="1:8" s="127" customFormat="1" ht="20.25" hidden="1" customHeight="1">
      <c r="A425" s="327"/>
      <c r="B425" s="376" t="s">
        <v>47</v>
      </c>
      <c r="C425" s="377"/>
      <c r="D425" s="378"/>
      <c r="E425" s="183"/>
      <c r="F425" s="378"/>
      <c r="G425" s="286" t="e">
        <f>+BS!#REF!</f>
        <v>#REF!</v>
      </c>
      <c r="H425" s="286">
        <f>31958309764</f>
        <v>31958309764</v>
      </c>
    </row>
    <row r="426" spans="1:8" s="127" customFormat="1" ht="6" hidden="1" customHeight="1">
      <c r="A426" s="758" t="s">
        <v>124</v>
      </c>
      <c r="B426" s="759"/>
      <c r="C426" s="759"/>
      <c r="D426" s="773"/>
      <c r="E426" s="183"/>
      <c r="F426" s="261"/>
      <c r="G426" s="11" t="e">
        <f>G423+G422+G421+G413+G425</f>
        <v>#REF!</v>
      </c>
      <c r="H426" s="379">
        <f>H413+H421+H422+H423+H425</f>
        <v>393609473920</v>
      </c>
    </row>
    <row r="427" spans="1:8" s="127" customFormat="1" ht="29.25" customHeight="1">
      <c r="A427" s="263"/>
      <c r="B427" s="263"/>
      <c r="C427" s="263"/>
      <c r="D427" s="263"/>
      <c r="E427" s="183"/>
      <c r="F427" s="263"/>
      <c r="G427" s="264"/>
      <c r="H427" s="264"/>
    </row>
    <row r="428" spans="1:8" s="127" customFormat="1" ht="18" customHeight="1">
      <c r="A428" s="760" t="s">
        <v>206</v>
      </c>
      <c r="B428" s="762" t="s">
        <v>276</v>
      </c>
      <c r="C428" s="763"/>
      <c r="D428" s="774"/>
      <c r="E428" s="380" t="s">
        <v>556</v>
      </c>
      <c r="F428" s="381" t="s">
        <v>427</v>
      </c>
      <c r="G428" s="382" t="s">
        <v>428</v>
      </c>
      <c r="H428" s="227" t="s">
        <v>584</v>
      </c>
    </row>
    <row r="429" spans="1:8" s="127" customFormat="1" ht="14.25" customHeight="1">
      <c r="A429" s="761"/>
      <c r="B429" s="754"/>
      <c r="C429" s="755"/>
      <c r="D429" s="775"/>
      <c r="E429" s="381" t="s">
        <v>429</v>
      </c>
      <c r="F429" s="381" t="s">
        <v>429</v>
      </c>
      <c r="G429" s="382" t="s">
        <v>429</v>
      </c>
      <c r="H429" s="231" t="s">
        <v>217</v>
      </c>
    </row>
    <row r="430" spans="1:8" s="126" customFormat="1" ht="17.100000000000001" customHeight="1" collapsed="1">
      <c r="A430" s="232"/>
      <c r="B430" s="233" t="s">
        <v>389</v>
      </c>
      <c r="C430" s="383"/>
      <c r="D430" s="384"/>
      <c r="E430" s="317">
        <v>12773817014</v>
      </c>
      <c r="F430" s="317">
        <v>31639488199</v>
      </c>
      <c r="G430" s="317">
        <v>35011519826</v>
      </c>
      <c r="H430" s="317">
        <v>9401785387</v>
      </c>
    </row>
    <row r="431" spans="1:8" s="183" customFormat="1" ht="17.100000000000001" hidden="1" customHeight="1" outlineLevel="1">
      <c r="A431" s="186"/>
      <c r="B431" s="249" t="s">
        <v>538</v>
      </c>
      <c r="C431" s="216"/>
      <c r="D431" s="246"/>
      <c r="E431" s="190">
        <v>111771588</v>
      </c>
      <c r="F431" s="190">
        <v>4872965834</v>
      </c>
      <c r="G431" s="190">
        <v>4892465569</v>
      </c>
      <c r="H431" s="190">
        <v>92271853</v>
      </c>
    </row>
    <row r="432" spans="1:8" s="127" customFormat="1" ht="17.100000000000001" hidden="1" customHeight="1" outlineLevel="1">
      <c r="A432" s="186"/>
      <c r="B432" s="249" t="s">
        <v>53</v>
      </c>
      <c r="C432" s="216"/>
      <c r="D432" s="246"/>
      <c r="E432" s="190">
        <v>1756655971</v>
      </c>
      <c r="F432" s="190">
        <v>25141607774</v>
      </c>
      <c r="G432" s="190">
        <v>26179987762</v>
      </c>
      <c r="H432" s="190">
        <v>718275983</v>
      </c>
    </row>
    <row r="433" spans="1:8" s="127" customFormat="1" ht="17.100000000000001" hidden="1" customHeight="1" outlineLevel="1">
      <c r="A433" s="186"/>
      <c r="B433" s="249" t="s">
        <v>534</v>
      </c>
      <c r="C433" s="216"/>
      <c r="D433" s="246"/>
      <c r="E433" s="190">
        <v>2727273</v>
      </c>
      <c r="F433" s="190">
        <v>135746714</v>
      </c>
      <c r="G433" s="190">
        <v>129110350</v>
      </c>
      <c r="H433" s="190">
        <v>9363637</v>
      </c>
    </row>
    <row r="434" spans="1:8" s="726" customFormat="1" ht="17.100000000000001" hidden="1" customHeight="1" outlineLevel="1">
      <c r="A434" s="721"/>
      <c r="B434" s="722" t="s">
        <v>348</v>
      </c>
      <c r="C434" s="723"/>
      <c r="D434" s="724"/>
      <c r="E434" s="725">
        <v>568746066</v>
      </c>
      <c r="F434" s="725">
        <v>171576280</v>
      </c>
      <c r="G434" s="725">
        <v>740322346</v>
      </c>
      <c r="H434" s="725">
        <v>0</v>
      </c>
    </row>
    <row r="435" spans="1:8" s="183" customFormat="1" ht="17.100000000000001" hidden="1" customHeight="1" outlineLevel="1">
      <c r="A435" s="186"/>
      <c r="B435" s="249" t="s">
        <v>577</v>
      </c>
      <c r="C435" s="216"/>
      <c r="D435" s="246"/>
      <c r="E435" s="190"/>
      <c r="F435" s="190"/>
      <c r="G435" s="190"/>
      <c r="H435" s="190"/>
    </row>
    <row r="436" spans="1:8" s="127" customFormat="1" ht="17.100000000000001" hidden="1" customHeight="1" outlineLevel="1">
      <c r="A436" s="186"/>
      <c r="B436" s="249" t="s">
        <v>464</v>
      </c>
      <c r="C436" s="216"/>
      <c r="D436" s="246"/>
      <c r="E436" s="190">
        <v>10333916116</v>
      </c>
      <c r="F436" s="190">
        <v>1317591597</v>
      </c>
      <c r="G436" s="190">
        <v>3069633799</v>
      </c>
      <c r="H436" s="190">
        <v>8581873914</v>
      </c>
    </row>
    <row r="437" spans="1:8" s="126" customFormat="1" ht="17.100000000000001" customHeight="1" collapsed="1">
      <c r="A437" s="202"/>
      <c r="B437" s="325" t="s">
        <v>398</v>
      </c>
      <c r="C437" s="385"/>
      <c r="D437" s="386"/>
      <c r="E437" s="189">
        <v>11214000678</v>
      </c>
      <c r="F437" s="189">
        <v>2339559452</v>
      </c>
      <c r="G437" s="189">
        <v>3240928086</v>
      </c>
      <c r="H437" s="189">
        <v>10312632044</v>
      </c>
    </row>
    <row r="438" spans="1:8" s="127" customFormat="1" ht="17.100000000000001" hidden="1" customHeight="1" outlineLevel="1">
      <c r="A438" s="186"/>
      <c r="B438" s="249" t="s">
        <v>299</v>
      </c>
      <c r="C438" s="216"/>
      <c r="D438" s="246"/>
      <c r="E438" s="190">
        <v>1771597634</v>
      </c>
      <c r="F438" s="190">
        <v>531408459</v>
      </c>
      <c r="G438" s="190">
        <v>505285798</v>
      </c>
      <c r="H438" s="190">
        <v>1797720295</v>
      </c>
    </row>
    <row r="439" spans="1:8" s="127" customFormat="1" ht="17.100000000000001" hidden="1" customHeight="1" outlineLevel="1">
      <c r="A439" s="186"/>
      <c r="B439" s="249" t="s">
        <v>53</v>
      </c>
      <c r="C439" s="216"/>
      <c r="D439" s="246"/>
      <c r="E439" s="190">
        <v>2763337031</v>
      </c>
      <c r="F439" s="190">
        <v>1781577093</v>
      </c>
      <c r="G439" s="190">
        <v>2763337031</v>
      </c>
      <c r="H439" s="190">
        <v>1781577093</v>
      </c>
    </row>
    <row r="440" spans="1:8" s="726" customFormat="1" ht="17.100000000000001" hidden="1" customHeight="1" outlineLevel="1">
      <c r="A440" s="721"/>
      <c r="B440" s="722" t="s">
        <v>348</v>
      </c>
      <c r="C440" s="723"/>
      <c r="D440" s="724"/>
      <c r="E440" s="725">
        <v>43729937</v>
      </c>
      <c r="F440" s="725">
        <v>16127225</v>
      </c>
      <c r="G440" s="725"/>
      <c r="H440" s="725">
        <v>59857162</v>
      </c>
    </row>
    <row r="441" spans="1:8" s="183" customFormat="1" ht="17.100000000000001" hidden="1" customHeight="1" outlineLevel="1">
      <c r="A441" s="186"/>
      <c r="B441" s="249" t="s">
        <v>579</v>
      </c>
      <c r="C441" s="216"/>
      <c r="D441" s="246"/>
      <c r="E441" s="725"/>
      <c r="F441" s="190">
        <v>4316125</v>
      </c>
      <c r="G441" s="190"/>
      <c r="H441" s="725">
        <v>4316125</v>
      </c>
    </row>
    <row r="442" spans="1:8" s="183" customFormat="1" ht="17.100000000000001" hidden="1" customHeight="1" outlineLevel="1">
      <c r="A442" s="186"/>
      <c r="B442" s="249" t="s">
        <v>464</v>
      </c>
      <c r="C442" s="216"/>
      <c r="D442" s="246"/>
      <c r="E442" s="190">
        <v>6635336076</v>
      </c>
      <c r="F442" s="190">
        <v>6130550</v>
      </c>
      <c r="G442" s="190">
        <v>-27694743</v>
      </c>
      <c r="H442" s="190">
        <v>6669161369</v>
      </c>
    </row>
    <row r="443" spans="1:8" s="126" customFormat="1" ht="17.100000000000001" customHeight="1" collapsed="1">
      <c r="A443" s="202"/>
      <c r="B443" s="325" t="s">
        <v>289</v>
      </c>
      <c r="C443" s="385"/>
      <c r="D443" s="386"/>
      <c r="E443" s="189">
        <v>2269465655</v>
      </c>
      <c r="F443" s="189">
        <v>427326334</v>
      </c>
      <c r="G443" s="189">
        <v>1074258798</v>
      </c>
      <c r="H443" s="189">
        <v>1622533191</v>
      </c>
    </row>
    <row r="444" spans="1:8" s="127" customFormat="1" ht="17.100000000000001" hidden="1" customHeight="1" outlineLevel="1">
      <c r="A444" s="186"/>
      <c r="B444" s="249" t="s">
        <v>299</v>
      </c>
      <c r="C444" s="216"/>
      <c r="D444" s="246"/>
      <c r="E444" s="190">
        <v>1018368549</v>
      </c>
      <c r="F444" s="190">
        <v>67436162</v>
      </c>
      <c r="G444" s="190">
        <v>919052228</v>
      </c>
      <c r="H444" s="190">
        <v>166752483</v>
      </c>
    </row>
    <row r="445" spans="1:8" s="183" customFormat="1" ht="17.100000000000001" hidden="1" customHeight="1" outlineLevel="1">
      <c r="A445" s="186"/>
      <c r="B445" s="249" t="s">
        <v>53</v>
      </c>
      <c r="C445" s="216"/>
      <c r="D445" s="246"/>
      <c r="E445" s="190">
        <v>23444784</v>
      </c>
      <c r="F445" s="190">
        <v>214475786</v>
      </c>
      <c r="G445" s="190">
        <v>91566493</v>
      </c>
      <c r="H445" s="190">
        <v>146354077</v>
      </c>
    </row>
    <row r="446" spans="1:8" s="127" customFormat="1" ht="17.100000000000001" hidden="1" customHeight="1" outlineLevel="1">
      <c r="A446" s="186"/>
      <c r="B446" s="249" t="s">
        <v>534</v>
      </c>
      <c r="C446" s="216"/>
      <c r="D446" s="246"/>
      <c r="E446" s="190">
        <v>18549410</v>
      </c>
      <c r="F446" s="190">
        <v>45778100</v>
      </c>
      <c r="G446" s="190">
        <v>16910140</v>
      </c>
      <c r="H446" s="190">
        <v>47417370</v>
      </c>
    </row>
    <row r="447" spans="1:8" s="728" customFormat="1" ht="17.100000000000001" hidden="1" customHeight="1" outlineLevel="1">
      <c r="A447" s="721"/>
      <c r="B447" s="722" t="s">
        <v>348</v>
      </c>
      <c r="C447" s="723"/>
      <c r="D447" s="724"/>
      <c r="E447" s="725">
        <v>47551895</v>
      </c>
      <c r="F447" s="725">
        <v>28663299</v>
      </c>
      <c r="G447" s="727">
        <v>46729937</v>
      </c>
      <c r="H447" s="725">
        <v>29485257</v>
      </c>
    </row>
    <row r="448" spans="1:8" s="127" customFormat="1" ht="17.100000000000001" hidden="1" customHeight="1" outlineLevel="1">
      <c r="A448" s="186"/>
      <c r="B448" s="249" t="s">
        <v>577</v>
      </c>
      <c r="C448" s="216"/>
      <c r="D448" s="246"/>
      <c r="E448" s="190"/>
      <c r="F448" s="190"/>
      <c r="G448" s="388"/>
      <c r="H448" s="190"/>
    </row>
    <row r="449" spans="1:8" s="183" customFormat="1" ht="17.100000000000001" hidden="1" customHeight="1" outlineLevel="1">
      <c r="A449" s="186"/>
      <c r="B449" s="249" t="s">
        <v>464</v>
      </c>
      <c r="C449" s="216"/>
      <c r="D449" s="246"/>
      <c r="E449" s="190">
        <v>1161551017</v>
      </c>
      <c r="F449" s="190">
        <v>70972987</v>
      </c>
      <c r="G449" s="190"/>
      <c r="H449" s="190">
        <v>1232524004</v>
      </c>
    </row>
    <row r="450" spans="1:8" s="126" customFormat="1" ht="17.100000000000001" customHeight="1" collapsed="1">
      <c r="A450" s="198"/>
      <c r="B450" s="325" t="s">
        <v>295</v>
      </c>
      <c r="C450" s="389"/>
      <c r="D450" s="390"/>
      <c r="E450" s="322">
        <v>1217841575</v>
      </c>
      <c r="F450" s="322">
        <v>715118950</v>
      </c>
      <c r="G450" s="322">
        <v>450000000</v>
      </c>
      <c r="H450" s="322">
        <v>1482960525</v>
      </c>
    </row>
    <row r="451" spans="1:8" s="127" customFormat="1" ht="17.100000000000001" hidden="1" customHeight="1" outlineLevel="1">
      <c r="A451" s="186"/>
      <c r="B451" s="249" t="s">
        <v>299</v>
      </c>
      <c r="C451" s="216"/>
      <c r="D451" s="334"/>
      <c r="E451" s="281">
        <v>0</v>
      </c>
      <c r="F451" s="281"/>
      <c r="G451" s="281"/>
      <c r="H451" s="391">
        <v>0</v>
      </c>
    </row>
    <row r="452" spans="1:8" s="127" customFormat="1" ht="17.100000000000001" hidden="1" customHeight="1" outlineLevel="1">
      <c r="A452" s="186"/>
      <c r="B452" s="249" t="s">
        <v>53</v>
      </c>
      <c r="C452" s="216"/>
      <c r="D452" s="246"/>
      <c r="E452" s="281">
        <v>0</v>
      </c>
      <c r="F452" s="281"/>
      <c r="G452" s="281"/>
      <c r="H452" s="391">
        <v>0</v>
      </c>
    </row>
    <row r="453" spans="1:8" s="127" customFormat="1" ht="17.100000000000001" hidden="1" customHeight="1" outlineLevel="1">
      <c r="A453" s="186"/>
      <c r="B453" s="249" t="s">
        <v>348</v>
      </c>
      <c r="C453" s="216"/>
      <c r="D453" s="246"/>
      <c r="E453" s="190">
        <v>0</v>
      </c>
      <c r="F453" s="190"/>
      <c r="G453" s="190"/>
      <c r="H453" s="190">
        <v>0</v>
      </c>
    </row>
    <row r="454" spans="1:8" s="127" customFormat="1" ht="17.100000000000001" hidden="1" customHeight="1" outlineLevel="1">
      <c r="A454" s="186"/>
      <c r="B454" s="249" t="s">
        <v>537</v>
      </c>
      <c r="C454" s="216"/>
      <c r="D454" s="246"/>
      <c r="E454" s="190"/>
      <c r="F454" s="190"/>
      <c r="G454" s="190"/>
      <c r="H454" s="190"/>
    </row>
    <row r="455" spans="1:8" s="183" customFormat="1" ht="17.100000000000001" hidden="1" customHeight="1" outlineLevel="1">
      <c r="A455" s="186"/>
      <c r="B455" s="392" t="s">
        <v>464</v>
      </c>
      <c r="C455" s="216"/>
      <c r="D455" s="246"/>
      <c r="E455" s="190">
        <v>1217841575</v>
      </c>
      <c r="F455" s="190">
        <v>715118950</v>
      </c>
      <c r="G455" s="190">
        <v>450000000</v>
      </c>
      <c r="H455" s="190">
        <v>1482960525</v>
      </c>
    </row>
    <row r="456" spans="1:8" s="126" customFormat="1" ht="17.100000000000001" customHeight="1" collapsed="1">
      <c r="A456" s="198"/>
      <c r="B456" s="325" t="s">
        <v>51</v>
      </c>
      <c r="C456" s="389"/>
      <c r="D456" s="390"/>
      <c r="E456" s="322">
        <v>812334930</v>
      </c>
      <c r="F456" s="322">
        <v>1567480851</v>
      </c>
      <c r="G456" s="322">
        <v>616486471</v>
      </c>
      <c r="H456" s="322">
        <v>1763329310</v>
      </c>
    </row>
    <row r="457" spans="1:8" s="127" customFormat="1" ht="16.5" hidden="1" customHeight="1" outlineLevel="1">
      <c r="A457" s="186"/>
      <c r="B457" s="214" t="s">
        <v>299</v>
      </c>
      <c r="C457" s="216"/>
      <c r="D457" s="246"/>
      <c r="E457" s="190">
        <v>13166010</v>
      </c>
      <c r="F457" s="190">
        <v>4000000</v>
      </c>
      <c r="G457" s="190">
        <v>4000000</v>
      </c>
      <c r="H457" s="190">
        <v>13166010</v>
      </c>
    </row>
    <row r="458" spans="1:8" s="127" customFormat="1" ht="17.100000000000001" hidden="1" customHeight="1" outlineLevel="1">
      <c r="A458" s="186"/>
      <c r="B458" s="214" t="s">
        <v>53</v>
      </c>
      <c r="C458" s="216"/>
      <c r="D458" s="246"/>
      <c r="E458" s="190">
        <v>0</v>
      </c>
      <c r="F458" s="190">
        <v>3000000</v>
      </c>
      <c r="G458" s="190">
        <v>3000000</v>
      </c>
      <c r="H458" s="190">
        <v>0</v>
      </c>
    </row>
    <row r="459" spans="1:8" s="127" customFormat="1" ht="17.100000000000001" hidden="1" customHeight="1" outlineLevel="1">
      <c r="A459" s="186"/>
      <c r="B459" s="214" t="s">
        <v>534</v>
      </c>
      <c r="C459" s="216"/>
      <c r="D459" s="246"/>
      <c r="E459" s="190">
        <v>137663920</v>
      </c>
      <c r="F459" s="190">
        <v>209922152</v>
      </c>
      <c r="G459" s="190">
        <v>155486471</v>
      </c>
      <c r="H459" s="190">
        <v>192099601</v>
      </c>
    </row>
    <row r="460" spans="1:8" s="183" customFormat="1" ht="17.100000000000001" hidden="1" customHeight="1" outlineLevel="1">
      <c r="A460" s="186"/>
      <c r="B460" s="214" t="s">
        <v>348</v>
      </c>
      <c r="C460" s="216"/>
      <c r="D460" s="246"/>
      <c r="E460" s="190">
        <v>0</v>
      </c>
      <c r="F460" s="190">
        <v>3000000</v>
      </c>
      <c r="G460" s="190">
        <v>3000000</v>
      </c>
      <c r="H460" s="190">
        <v>0</v>
      </c>
    </row>
    <row r="461" spans="1:8" s="183" customFormat="1" ht="17.100000000000001" hidden="1" customHeight="1" outlineLevel="1">
      <c r="A461" s="393"/>
      <c r="B461" s="394" t="s">
        <v>577</v>
      </c>
      <c r="C461" s="395"/>
      <c r="D461" s="396"/>
      <c r="E461" s="362"/>
      <c r="F461" s="362"/>
      <c r="G461" s="362"/>
      <c r="H461" s="362"/>
    </row>
    <row r="462" spans="1:8" s="127" customFormat="1" ht="17.100000000000001" hidden="1" customHeight="1" outlineLevel="1">
      <c r="A462" s="397"/>
      <c r="B462" s="376" t="s">
        <v>464</v>
      </c>
      <c r="C462" s="257"/>
      <c r="D462" s="330"/>
      <c r="E462" s="259">
        <v>661505000</v>
      </c>
      <c r="F462" s="259">
        <v>1347558699</v>
      </c>
      <c r="G462" s="259">
        <v>451000000</v>
      </c>
      <c r="H462" s="259">
        <v>1558063699</v>
      </c>
    </row>
    <row r="463" spans="1:8" s="127" customFormat="1" ht="17.25" customHeight="1">
      <c r="A463" s="758" t="s">
        <v>124</v>
      </c>
      <c r="B463" s="759"/>
      <c r="C463" s="759"/>
      <c r="D463" s="773"/>
      <c r="E463" s="11">
        <v>28287459852</v>
      </c>
      <c r="F463" s="11">
        <v>36688973786</v>
      </c>
      <c r="G463" s="11">
        <v>40393193181</v>
      </c>
      <c r="H463" s="11">
        <v>24583240457</v>
      </c>
    </row>
    <row r="464" spans="1:8" s="127" customFormat="1" ht="21" hidden="1" customHeight="1">
      <c r="A464" s="398" t="s">
        <v>392</v>
      </c>
      <c r="B464" s="272"/>
      <c r="C464" s="272"/>
      <c r="D464" s="272"/>
      <c r="E464" s="183"/>
      <c r="F464" s="272"/>
      <c r="G464" s="366">
        <v>212908691</v>
      </c>
      <c r="H464" s="366"/>
    </row>
    <row r="465" spans="1:8" s="127" customFormat="1" ht="21" hidden="1" customHeight="1">
      <c r="A465" s="399" t="s">
        <v>388</v>
      </c>
      <c r="B465" s="400"/>
      <c r="C465" s="400"/>
      <c r="D465" s="400"/>
      <c r="E465" s="400"/>
      <c r="F465" s="400"/>
      <c r="G465" s="401">
        <v>258057722</v>
      </c>
      <c r="H465" s="401"/>
    </row>
    <row r="466" spans="1:8" s="127" customFormat="1" ht="21" hidden="1" customHeight="1">
      <c r="A466" s="399" t="s">
        <v>390</v>
      </c>
      <c r="B466" s="400"/>
      <c r="C466" s="400"/>
      <c r="D466" s="400"/>
      <c r="E466" s="400"/>
      <c r="F466" s="400"/>
      <c r="G466" s="401">
        <v>57375000</v>
      </c>
      <c r="H466" s="401"/>
    </row>
    <row r="467" spans="1:8" s="127" customFormat="1" ht="21" hidden="1" customHeight="1">
      <c r="A467" s="399" t="s">
        <v>391</v>
      </c>
      <c r="B467" s="400"/>
      <c r="C467" s="400"/>
      <c r="D467" s="400"/>
      <c r="E467" s="400"/>
      <c r="F467" s="400"/>
      <c r="G467" s="401">
        <v>30718196</v>
      </c>
      <c r="H467" s="401"/>
    </row>
    <row r="468" spans="1:8" s="127" customFormat="1" ht="21" customHeight="1">
      <c r="A468" s="399"/>
      <c r="B468" s="400"/>
      <c r="C468" s="400"/>
      <c r="D468" s="400"/>
      <c r="E468" s="595"/>
      <c r="F468" s="400"/>
      <c r="G468" s="596"/>
      <c r="H468" s="596"/>
    </row>
    <row r="469" spans="1:8" s="127" customFormat="1" ht="19.5" customHeight="1">
      <c r="A469" s="224"/>
      <c r="B469" s="224"/>
      <c r="C469" s="224"/>
      <c r="D469" s="224"/>
      <c r="E469" s="183"/>
      <c r="F469" s="224"/>
      <c r="G469" s="264"/>
      <c r="H469" s="264"/>
    </row>
    <row r="470" spans="1:8" s="127" customFormat="1" ht="20.100000000000001" customHeight="1">
      <c r="A470" s="760" t="s">
        <v>195</v>
      </c>
      <c r="B470" s="762" t="s">
        <v>277</v>
      </c>
      <c r="C470" s="763"/>
      <c r="D470" s="763"/>
      <c r="E470" s="763"/>
      <c r="F470" s="226"/>
      <c r="G470" s="227" t="s">
        <v>584</v>
      </c>
      <c r="H470" s="227" t="s">
        <v>556</v>
      </c>
    </row>
    <row r="471" spans="1:8" s="127" customFormat="1" ht="15.75" customHeight="1">
      <c r="A471" s="761"/>
      <c r="B471" s="754"/>
      <c r="C471" s="755"/>
      <c r="D471" s="755"/>
      <c r="E471" s="755"/>
      <c r="F471" s="230"/>
      <c r="G471" s="274" t="s">
        <v>217</v>
      </c>
      <c r="H471" s="231" t="s">
        <v>217</v>
      </c>
    </row>
    <row r="472" spans="1:8" s="196" customFormat="1" ht="15.6" customHeight="1" collapsed="1">
      <c r="A472" s="344"/>
      <c r="B472" s="234" t="s">
        <v>299</v>
      </c>
      <c r="C472" s="234"/>
      <c r="D472" s="234"/>
      <c r="E472" s="235"/>
      <c r="F472" s="236"/>
      <c r="G472" s="191">
        <v>18398933261</v>
      </c>
      <c r="H472" s="191">
        <v>26235726846</v>
      </c>
    </row>
    <row r="473" spans="1:8" s="127" customFormat="1" ht="15.6" hidden="1" customHeight="1" outlineLevel="1">
      <c r="A473" s="197"/>
      <c r="B473" s="250" t="s">
        <v>342</v>
      </c>
      <c r="C473" s="250"/>
      <c r="D473" s="250"/>
      <c r="E473" s="216"/>
      <c r="F473" s="251"/>
      <c r="G473" s="281"/>
      <c r="H473" s="281"/>
    </row>
    <row r="474" spans="1:8" s="127" customFormat="1" ht="15.6" hidden="1" customHeight="1" outlineLevel="1">
      <c r="A474" s="197"/>
      <c r="B474" s="250" t="s">
        <v>345</v>
      </c>
      <c r="C474" s="250"/>
      <c r="D474" s="250"/>
      <c r="E474" s="216"/>
      <c r="F474" s="251"/>
      <c r="G474" s="281"/>
      <c r="H474" s="281"/>
    </row>
    <row r="475" spans="1:8" s="127" customFormat="1" ht="15.6" hidden="1" customHeight="1" outlineLevel="1">
      <c r="A475" s="197"/>
      <c r="B475" s="250" t="s">
        <v>340</v>
      </c>
      <c r="C475" s="250"/>
      <c r="D475" s="250"/>
      <c r="E475" s="216"/>
      <c r="F475" s="251"/>
      <c r="G475" s="281"/>
      <c r="H475" s="281"/>
    </row>
    <row r="476" spans="1:8" s="127" customFormat="1" ht="15.6" hidden="1" customHeight="1" outlineLevel="1">
      <c r="A476" s="197"/>
      <c r="B476" s="250" t="s">
        <v>343</v>
      </c>
      <c r="C476" s="250"/>
      <c r="D476" s="250"/>
      <c r="E476" s="216"/>
      <c r="F476" s="251"/>
      <c r="G476" s="281"/>
      <c r="H476" s="281"/>
    </row>
    <row r="477" spans="1:8" s="196" customFormat="1" ht="15.6" customHeight="1" collapsed="1">
      <c r="A477" s="195"/>
      <c r="B477" s="250" t="s">
        <v>301</v>
      </c>
      <c r="C477" s="250"/>
      <c r="D477" s="250"/>
      <c r="E477" s="216"/>
      <c r="F477" s="251"/>
      <c r="G477" s="281">
        <v>911658674</v>
      </c>
      <c r="H477" s="281">
        <v>436284530</v>
      </c>
    </row>
    <row r="478" spans="1:8" s="127" customFormat="1" ht="15.6" hidden="1" customHeight="1" outlineLevel="1">
      <c r="A478" s="198"/>
      <c r="B478" s="250" t="s">
        <v>344</v>
      </c>
      <c r="C478" s="250"/>
      <c r="D478" s="250"/>
      <c r="E478" s="216"/>
      <c r="F478" s="251"/>
      <c r="G478" s="281"/>
      <c r="H478" s="281"/>
    </row>
    <row r="479" spans="1:8" s="127" customFormat="1" ht="15.6" hidden="1" customHeight="1" outlineLevel="1">
      <c r="A479" s="198"/>
      <c r="B479" s="250" t="s">
        <v>345</v>
      </c>
      <c r="C479" s="250"/>
      <c r="D479" s="250"/>
      <c r="E479" s="216"/>
      <c r="F479" s="251"/>
      <c r="G479" s="281"/>
      <c r="H479" s="281"/>
    </row>
    <row r="480" spans="1:8" s="127" customFormat="1" ht="15.6" hidden="1" customHeight="1" outlineLevel="1">
      <c r="A480" s="198"/>
      <c r="B480" s="250" t="s">
        <v>340</v>
      </c>
      <c r="C480" s="250"/>
      <c r="D480" s="250"/>
      <c r="E480" s="216"/>
      <c r="F480" s="251"/>
      <c r="G480" s="281"/>
      <c r="H480" s="281"/>
    </row>
    <row r="481" spans="1:8" s="127" customFormat="1" ht="15.6" hidden="1" customHeight="1" outlineLevel="1">
      <c r="A481" s="198"/>
      <c r="B481" s="250" t="s">
        <v>343</v>
      </c>
      <c r="C481" s="250"/>
      <c r="D481" s="250"/>
      <c r="E481" s="216"/>
      <c r="F481" s="251"/>
      <c r="G481" s="281"/>
      <c r="H481" s="281"/>
    </row>
    <row r="482" spans="1:8" s="196" customFormat="1" ht="15.6" customHeight="1" collapsed="1">
      <c r="A482" s="195"/>
      <c r="B482" s="250" t="s">
        <v>350</v>
      </c>
      <c r="C482" s="250"/>
      <c r="D482" s="250"/>
      <c r="E482" s="216"/>
      <c r="F482" s="251"/>
      <c r="G482" s="281">
        <v>6231910797</v>
      </c>
      <c r="H482" s="281">
        <v>1632564022</v>
      </c>
    </row>
    <row r="483" spans="1:8" s="127" customFormat="1" ht="15.6" hidden="1" customHeight="1" outlineLevel="1">
      <c r="A483" s="198"/>
      <c r="B483" s="250" t="s">
        <v>344</v>
      </c>
      <c r="C483" s="250"/>
      <c r="D483" s="250"/>
      <c r="E483" s="216"/>
      <c r="F483" s="251"/>
      <c r="G483" s="281"/>
      <c r="H483" s="281"/>
    </row>
    <row r="484" spans="1:8" s="127" customFormat="1" ht="15.6" hidden="1" customHeight="1" outlineLevel="1">
      <c r="A484" s="198"/>
      <c r="B484" s="250" t="s">
        <v>345</v>
      </c>
      <c r="C484" s="250"/>
      <c r="D484" s="250"/>
      <c r="E484" s="216"/>
      <c r="F484" s="251"/>
      <c r="G484" s="281"/>
      <c r="H484" s="281"/>
    </row>
    <row r="485" spans="1:8" s="127" customFormat="1" ht="15.6" hidden="1" customHeight="1" outlineLevel="1">
      <c r="A485" s="198"/>
      <c r="B485" s="250" t="s">
        <v>340</v>
      </c>
      <c r="C485" s="250"/>
      <c r="D485" s="250"/>
      <c r="E485" s="216"/>
      <c r="F485" s="251"/>
      <c r="G485" s="281"/>
      <c r="H485" s="281"/>
    </row>
    <row r="486" spans="1:8" s="127" customFormat="1" ht="15.6" hidden="1" customHeight="1" outlineLevel="1">
      <c r="A486" s="198"/>
      <c r="B486" s="250" t="s">
        <v>343</v>
      </c>
      <c r="C486" s="250"/>
      <c r="D486" s="250"/>
      <c r="E486" s="216"/>
      <c r="F486" s="251"/>
      <c r="G486" s="281"/>
      <c r="H486" s="281"/>
    </row>
    <row r="487" spans="1:8" s="127" customFormat="1" ht="15.6" customHeight="1" collapsed="1">
      <c r="A487" s="198"/>
      <c r="B487" s="215" t="s">
        <v>506</v>
      </c>
      <c r="C487" s="250"/>
      <c r="D487" s="250"/>
      <c r="E487" s="216"/>
      <c r="F487" s="251"/>
      <c r="G487" s="281">
        <v>0</v>
      </c>
      <c r="H487" s="281"/>
    </row>
    <row r="488" spans="1:8" s="127" customFormat="1" ht="15.6" hidden="1" customHeight="1" outlineLevel="1">
      <c r="A488" s="198"/>
      <c r="B488" s="250" t="s">
        <v>344</v>
      </c>
      <c r="C488" s="250"/>
      <c r="D488" s="250"/>
      <c r="E488" s="216"/>
      <c r="F488" s="251"/>
      <c r="G488" s="281"/>
      <c r="H488" s="281"/>
    </row>
    <row r="489" spans="1:8" s="127" customFormat="1" ht="15.6" hidden="1" customHeight="1" outlineLevel="1">
      <c r="A489" s="198"/>
      <c r="B489" s="250" t="s">
        <v>345</v>
      </c>
      <c r="C489" s="250"/>
      <c r="D489" s="250"/>
      <c r="E489" s="216"/>
      <c r="F489" s="251"/>
      <c r="G489" s="281"/>
      <c r="H489" s="281"/>
    </row>
    <row r="490" spans="1:8" s="127" customFormat="1" ht="15.6" hidden="1" customHeight="1" outlineLevel="1">
      <c r="A490" s="198"/>
      <c r="B490" s="250" t="s">
        <v>340</v>
      </c>
      <c r="C490" s="250"/>
      <c r="D490" s="250"/>
      <c r="E490" s="216"/>
      <c r="F490" s="251"/>
      <c r="G490" s="281"/>
      <c r="H490" s="281"/>
    </row>
    <row r="491" spans="1:8" s="127" customFormat="1" ht="15.75" hidden="1" customHeight="1" outlineLevel="1">
      <c r="A491" s="198"/>
      <c r="B491" s="250" t="s">
        <v>343</v>
      </c>
      <c r="C491" s="250"/>
      <c r="D491" s="250"/>
      <c r="E491" s="216"/>
      <c r="F491" s="251"/>
      <c r="G491" s="281"/>
      <c r="H491" s="281"/>
    </row>
    <row r="492" spans="1:8" s="127" customFormat="1" ht="15.75" customHeight="1" outlineLevel="1">
      <c r="A492" s="198"/>
      <c r="B492" s="250" t="s">
        <v>567</v>
      </c>
      <c r="C492" s="250"/>
      <c r="D492" s="250"/>
      <c r="E492" s="216"/>
      <c r="F492" s="251"/>
      <c r="G492" s="281">
        <v>48074628</v>
      </c>
      <c r="H492" s="281"/>
    </row>
    <row r="493" spans="1:8" s="127" customFormat="1" ht="15.6" customHeight="1" collapsed="1">
      <c r="A493" s="198"/>
      <c r="B493" s="250" t="s">
        <v>47</v>
      </c>
      <c r="C493" s="250"/>
      <c r="D493" s="250"/>
      <c r="E493" s="216"/>
      <c r="F493" s="251"/>
      <c r="G493" s="281">
        <v>45832751940</v>
      </c>
      <c r="H493" s="281">
        <v>3967169110</v>
      </c>
    </row>
    <row r="494" spans="1:8" s="127" customFormat="1" ht="15.6" hidden="1" customHeight="1" outlineLevel="1">
      <c r="A494" s="463"/>
      <c r="B494" s="250" t="s">
        <v>344</v>
      </c>
      <c r="C494" s="250"/>
      <c r="D494" s="250"/>
      <c r="E494" s="216"/>
      <c r="F494" s="251"/>
      <c r="G494" s="281"/>
      <c r="H494" s="281">
        <v>652270809</v>
      </c>
    </row>
    <row r="495" spans="1:8" s="127" customFormat="1" ht="15.6" hidden="1" customHeight="1" outlineLevel="1">
      <c r="A495" s="463"/>
      <c r="B495" s="250" t="s">
        <v>345</v>
      </c>
      <c r="C495" s="250"/>
      <c r="D495" s="250"/>
      <c r="E495" s="216"/>
      <c r="F495" s="251"/>
      <c r="G495" s="784"/>
      <c r="H495" s="281">
        <v>2159278412</v>
      </c>
    </row>
    <row r="496" spans="1:8" s="127" customFormat="1" ht="15.6" hidden="1" customHeight="1" outlineLevel="1">
      <c r="A496" s="463"/>
      <c r="B496" s="250" t="s">
        <v>340</v>
      </c>
      <c r="C496" s="250"/>
      <c r="D496" s="250"/>
      <c r="E496" s="216"/>
      <c r="F496" s="251"/>
      <c r="G496" s="784"/>
      <c r="H496" s="281">
        <v>186427392</v>
      </c>
    </row>
    <row r="497" spans="1:8" s="127" customFormat="1" ht="15.6" hidden="1" customHeight="1" outlineLevel="1">
      <c r="A497" s="464"/>
      <c r="B497" s="360" t="s">
        <v>343</v>
      </c>
      <c r="C497" s="360"/>
      <c r="D497" s="360"/>
      <c r="E497" s="395"/>
      <c r="F497" s="361"/>
      <c r="G497" s="465"/>
      <c r="H497" s="465">
        <v>62600924</v>
      </c>
    </row>
    <row r="498" spans="1:8" ht="20.100000000000001" customHeight="1">
      <c r="A498" s="788" t="s">
        <v>124</v>
      </c>
      <c r="B498" s="789"/>
      <c r="C498" s="789"/>
      <c r="D498" s="789"/>
      <c r="E498" s="466"/>
      <c r="F498" s="467"/>
      <c r="G498" s="468">
        <v>71423329300</v>
      </c>
      <c r="H498" s="468">
        <v>32271744508</v>
      </c>
    </row>
    <row r="499" spans="1:8" s="127" customFormat="1" ht="12" hidden="1" customHeight="1">
      <c r="A499" s="272"/>
      <c r="B499" s="272"/>
      <c r="C499" s="272"/>
      <c r="D499" s="272"/>
      <c r="E499" s="260"/>
      <c r="F499" s="272"/>
      <c r="G499" s="354"/>
      <c r="H499" s="354"/>
    </row>
    <row r="500" spans="1:8" s="127" customFormat="1" ht="20.100000000000001" hidden="1" customHeight="1">
      <c r="A500" s="787">
        <v>13</v>
      </c>
      <c r="B500" s="762" t="s">
        <v>85</v>
      </c>
      <c r="C500" s="763"/>
      <c r="D500" s="763"/>
      <c r="E500" s="225"/>
      <c r="F500" s="226"/>
      <c r="G500" s="227" t="s">
        <v>584</v>
      </c>
      <c r="H500" s="227" t="s">
        <v>556</v>
      </c>
    </row>
    <row r="501" spans="1:8" s="127" customFormat="1" ht="14.25" hidden="1" customHeight="1">
      <c r="A501" s="757"/>
      <c r="B501" s="754"/>
      <c r="C501" s="755"/>
      <c r="D501" s="755"/>
      <c r="E501" s="229"/>
      <c r="F501" s="403"/>
      <c r="G501" s="274" t="s">
        <v>217</v>
      </c>
      <c r="H501" s="404" t="s">
        <v>217</v>
      </c>
    </row>
    <row r="502" spans="1:8" s="127" customFormat="1" ht="20.100000000000001" hidden="1" customHeight="1">
      <c r="A502" s="232"/>
      <c r="B502" s="233" t="s">
        <v>86</v>
      </c>
      <c r="C502" s="234"/>
      <c r="D502" s="234"/>
      <c r="E502" s="235"/>
      <c r="F502" s="236"/>
      <c r="G502" s="237">
        <v>23910173562</v>
      </c>
      <c r="H502" s="237">
        <v>34007811628</v>
      </c>
    </row>
    <row r="503" spans="1:8" s="127" customFormat="1" ht="16.5" hidden="1" customHeight="1" outlineLevel="1">
      <c r="A503" s="197"/>
      <c r="B503" s="249" t="s">
        <v>248</v>
      </c>
      <c r="C503" s="250"/>
      <c r="D503" s="250"/>
      <c r="E503" s="216"/>
      <c r="F503" s="251"/>
      <c r="G503" s="405">
        <v>2176320039</v>
      </c>
      <c r="H503" s="281">
        <v>25482376227</v>
      </c>
    </row>
    <row r="504" spans="1:8" s="200" customFormat="1" ht="20.100000000000001" hidden="1" customHeight="1" outlineLevel="1">
      <c r="A504" s="199"/>
      <c r="B504" s="214" t="s">
        <v>290</v>
      </c>
      <c r="C504" s="215"/>
      <c r="D504" s="215"/>
      <c r="E504" s="216"/>
      <c r="F504" s="217"/>
      <c r="G504" s="406"/>
      <c r="H504" s="406"/>
    </row>
    <row r="505" spans="1:8" s="200" customFormat="1" ht="20.100000000000001" hidden="1" customHeight="1" outlineLevel="1">
      <c r="A505" s="199"/>
      <c r="B505" s="214" t="s">
        <v>291</v>
      </c>
      <c r="C505" s="215"/>
      <c r="D505" s="215"/>
      <c r="E505" s="216"/>
      <c r="F505" s="217"/>
      <c r="G505" s="406"/>
      <c r="H505" s="406"/>
    </row>
    <row r="506" spans="1:8" s="200" customFormat="1" ht="20.100000000000001" hidden="1" customHeight="1" outlineLevel="1">
      <c r="A506" s="199"/>
      <c r="B506" s="214" t="s">
        <v>314</v>
      </c>
      <c r="C506" s="215"/>
      <c r="D506" s="215"/>
      <c r="E506" s="216"/>
      <c r="F506" s="217"/>
      <c r="G506" s="407"/>
      <c r="H506" s="406"/>
    </row>
    <row r="507" spans="1:8" s="200" customFormat="1" ht="20.100000000000001" hidden="1" customHeight="1" outlineLevel="1">
      <c r="A507" s="199"/>
      <c r="B507" s="214" t="s">
        <v>313</v>
      </c>
      <c r="C507" s="215"/>
      <c r="D507" s="215"/>
      <c r="E507" s="216"/>
      <c r="F507" s="217"/>
      <c r="G507" s="407"/>
      <c r="H507" s="406"/>
    </row>
    <row r="508" spans="1:8" s="127" customFormat="1" ht="19.5" hidden="1" customHeight="1" outlineLevel="1">
      <c r="A508" s="197"/>
      <c r="B508" s="790" t="s">
        <v>349</v>
      </c>
      <c r="C508" s="791"/>
      <c r="D508" s="791"/>
      <c r="E508" s="216"/>
      <c r="F508" s="374"/>
      <c r="G508" s="281">
        <v>7523086831</v>
      </c>
      <c r="H508" s="281">
        <v>383920000</v>
      </c>
    </row>
    <row r="509" spans="1:8" s="127" customFormat="1" ht="20.100000000000001" hidden="1" customHeight="1" outlineLevel="1">
      <c r="A509" s="197"/>
      <c r="B509" s="249" t="s">
        <v>291</v>
      </c>
      <c r="C509" s="250"/>
      <c r="D509" s="319"/>
      <c r="E509" s="319"/>
      <c r="F509" s="320"/>
      <c r="G509" s="252">
        <v>0</v>
      </c>
      <c r="H509" s="252"/>
    </row>
    <row r="510" spans="1:8" s="127" customFormat="1" ht="18" hidden="1" customHeight="1" outlineLevel="1">
      <c r="A510" s="197"/>
      <c r="B510" s="249" t="s">
        <v>296</v>
      </c>
      <c r="C510" s="250"/>
      <c r="D510" s="250"/>
      <c r="E510" s="216"/>
      <c r="F510" s="251"/>
      <c r="G510" s="252">
        <v>0</v>
      </c>
      <c r="H510" s="252"/>
    </row>
    <row r="511" spans="1:8" s="127" customFormat="1" ht="18" hidden="1" customHeight="1" outlineLevel="1">
      <c r="A511" s="197"/>
      <c r="B511" s="249" t="s">
        <v>292</v>
      </c>
      <c r="C511" s="250"/>
      <c r="D511" s="250"/>
      <c r="E511" s="216"/>
      <c r="F511" s="251"/>
      <c r="G511" s="252">
        <v>0</v>
      </c>
      <c r="H511" s="252"/>
    </row>
    <row r="512" spans="1:8" s="127" customFormat="1" ht="16.5" hidden="1" customHeight="1" outlineLevel="1">
      <c r="A512" s="197"/>
      <c r="B512" s="249" t="s">
        <v>301</v>
      </c>
      <c r="C512" s="250"/>
      <c r="D512" s="250"/>
      <c r="E512" s="216"/>
      <c r="F512" s="251"/>
      <c r="G512" s="252">
        <v>8984285000</v>
      </c>
      <c r="H512" s="252"/>
    </row>
    <row r="513" spans="1:8" s="127" customFormat="1" ht="15" hidden="1" customHeight="1" outlineLevel="1">
      <c r="A513" s="203"/>
      <c r="B513" s="249" t="s">
        <v>350</v>
      </c>
      <c r="C513" s="250"/>
      <c r="D513" s="250"/>
      <c r="E513" s="216"/>
      <c r="F513" s="251"/>
      <c r="G513" s="281">
        <v>-1955928440</v>
      </c>
      <c r="H513" s="281">
        <v>887919894</v>
      </c>
    </row>
    <row r="514" spans="1:8" s="127" customFormat="1" ht="17.25" hidden="1" customHeight="1" outlineLevel="1">
      <c r="A514" s="203"/>
      <c r="B514" s="249" t="s">
        <v>568</v>
      </c>
      <c r="C514" s="250"/>
      <c r="D514" s="250"/>
      <c r="E514" s="216"/>
      <c r="F514" s="251"/>
      <c r="G514" s="281">
        <v>0</v>
      </c>
      <c r="H514" s="281"/>
    </row>
    <row r="515" spans="1:8" s="127" customFormat="1" ht="16.5" hidden="1" customHeight="1" outlineLevel="1">
      <c r="A515" s="203"/>
      <c r="B515" s="249" t="s">
        <v>47</v>
      </c>
      <c r="C515" s="250"/>
      <c r="D515" s="250"/>
      <c r="E515" s="216"/>
      <c r="F515" s="251"/>
      <c r="G515" s="281" t="e">
        <f>BS!#REF!</f>
        <v>#REF!</v>
      </c>
      <c r="H515" s="281">
        <v>7253595507</v>
      </c>
    </row>
    <row r="516" spans="1:8" s="127" customFormat="1" ht="18.95" hidden="1" customHeight="1">
      <c r="A516" s="203"/>
      <c r="B516" s="325" t="s">
        <v>87</v>
      </c>
      <c r="C516" s="250"/>
      <c r="D516" s="250"/>
      <c r="E516" s="216"/>
      <c r="F516" s="251"/>
      <c r="G516" s="322">
        <f>G517+G520</f>
        <v>2690179582</v>
      </c>
      <c r="H516" s="322">
        <f>+H517+H520</f>
        <v>2690179582</v>
      </c>
    </row>
    <row r="517" spans="1:8" s="126" customFormat="1" ht="17.25" hidden="1" customHeight="1" outlineLevel="1">
      <c r="A517" s="204"/>
      <c r="B517" s="249" t="s">
        <v>248</v>
      </c>
      <c r="C517" s="250"/>
      <c r="D517" s="250"/>
      <c r="E517" s="216"/>
      <c r="F517" s="251"/>
      <c r="G517" s="391">
        <f>+G518+G519</f>
        <v>531251142</v>
      </c>
      <c r="H517" s="281">
        <v>531251142</v>
      </c>
    </row>
    <row r="518" spans="1:8" s="126" customFormat="1" ht="20.100000000000001" hidden="1" customHeight="1" outlineLevel="1">
      <c r="A518" s="204"/>
      <c r="B518" s="214" t="s">
        <v>262</v>
      </c>
      <c r="C518" s="215"/>
      <c r="D518" s="215"/>
      <c r="E518" s="216"/>
      <c r="F518" s="217"/>
      <c r="G518" s="408">
        <v>171991114</v>
      </c>
      <c r="H518" s="282">
        <v>559000014</v>
      </c>
    </row>
    <row r="519" spans="1:8" s="126" customFormat="1" ht="20.100000000000001" hidden="1" customHeight="1" outlineLevel="1">
      <c r="A519" s="204"/>
      <c r="B519" s="214" t="s">
        <v>399</v>
      </c>
      <c r="C519" s="215"/>
      <c r="D519" s="215"/>
      <c r="E519" s="216"/>
      <c r="F519" s="217"/>
      <c r="G519" s="408">
        <v>359260028</v>
      </c>
      <c r="H519" s="282">
        <v>861083371</v>
      </c>
    </row>
    <row r="520" spans="1:8" s="126" customFormat="1" ht="15.75" hidden="1" customHeight="1" outlineLevel="1">
      <c r="A520" s="205"/>
      <c r="B520" s="256" t="s">
        <v>350</v>
      </c>
      <c r="C520" s="409"/>
      <c r="D520" s="409"/>
      <c r="E520" s="257"/>
      <c r="F520" s="410"/>
      <c r="G520" s="391">
        <v>2158928440</v>
      </c>
      <c r="H520" s="411">
        <v>2158928440</v>
      </c>
    </row>
    <row r="521" spans="1:8" s="127" customFormat="1" ht="15" hidden="1" customHeight="1">
      <c r="A521" s="758" t="s">
        <v>124</v>
      </c>
      <c r="B521" s="759"/>
      <c r="C521" s="759"/>
      <c r="D521" s="759"/>
      <c r="E521" s="260"/>
      <c r="F521" s="268"/>
      <c r="G521" s="288">
        <f>G516+G502</f>
        <v>26600353144</v>
      </c>
      <c r="H521" s="288">
        <f>H516+H502</f>
        <v>36697991210</v>
      </c>
    </row>
    <row r="522" spans="1:8" s="127" customFormat="1" ht="17.100000000000001" hidden="1" customHeight="1">
      <c r="A522" s="224"/>
      <c r="B522" s="224"/>
      <c r="C522" s="224"/>
      <c r="D522" s="224"/>
      <c r="E522" s="183"/>
      <c r="F522" s="224"/>
      <c r="G522" s="238"/>
      <c r="H522" s="238"/>
    </row>
    <row r="523" spans="1:8" s="127" customFormat="1" ht="17.100000000000001" customHeight="1">
      <c r="A523" s="224"/>
      <c r="B523" s="224"/>
      <c r="C523" s="224"/>
      <c r="D523" s="224"/>
      <c r="E523" s="183"/>
      <c r="F523" s="224"/>
      <c r="G523" s="238"/>
      <c r="H523" s="238"/>
    </row>
    <row r="524" spans="1:8" s="127" customFormat="1" ht="17.100000000000001" customHeight="1">
      <c r="A524" s="224"/>
      <c r="B524" s="224"/>
      <c r="C524" s="224"/>
      <c r="D524" s="224"/>
      <c r="E524" s="183"/>
      <c r="F524" s="224"/>
      <c r="G524" s="238"/>
      <c r="H524" s="238"/>
    </row>
    <row r="525" spans="1:8" s="127" customFormat="1" ht="17.100000000000001" customHeight="1">
      <c r="A525" s="224"/>
      <c r="B525" s="224"/>
      <c r="C525" s="224"/>
      <c r="D525" s="224"/>
      <c r="E525" s="183"/>
      <c r="F525" s="224"/>
      <c r="G525" s="238"/>
      <c r="H525" s="238"/>
    </row>
    <row r="526" spans="1:8" s="127" customFormat="1" ht="17.100000000000001" customHeight="1">
      <c r="A526" s="224"/>
      <c r="B526" s="224"/>
      <c r="C526" s="224"/>
      <c r="D526" s="224"/>
      <c r="E526" s="183"/>
      <c r="F526" s="224"/>
      <c r="G526" s="238"/>
      <c r="H526" s="238"/>
    </row>
    <row r="527" spans="1:8" s="127" customFormat="1" ht="17.100000000000001" customHeight="1">
      <c r="A527" s="224"/>
      <c r="B527" s="224"/>
      <c r="C527" s="224"/>
      <c r="D527" s="224"/>
      <c r="E527" s="183"/>
      <c r="F527" s="224"/>
      <c r="G527" s="238"/>
      <c r="H527" s="238"/>
    </row>
    <row r="528" spans="1:8" s="127" customFormat="1" ht="17.100000000000001" customHeight="1">
      <c r="A528" s="224"/>
      <c r="B528" s="224"/>
      <c r="C528" s="224"/>
      <c r="D528" s="224"/>
      <c r="E528" s="183"/>
      <c r="F528" s="224"/>
      <c r="G528" s="238"/>
      <c r="H528" s="238"/>
    </row>
    <row r="529" spans="1:8" s="127" customFormat="1" ht="17.100000000000001" customHeight="1">
      <c r="A529" s="224"/>
      <c r="B529" s="224"/>
      <c r="C529" s="224"/>
      <c r="D529" s="224"/>
      <c r="E529" s="183"/>
      <c r="F529" s="224"/>
      <c r="G529" s="238"/>
      <c r="H529" s="238"/>
    </row>
    <row r="530" spans="1:8" s="127" customFormat="1" ht="17.100000000000001" customHeight="1">
      <c r="A530" s="224"/>
      <c r="B530" s="224"/>
      <c r="C530" s="224"/>
      <c r="D530" s="224"/>
      <c r="E530" s="183"/>
      <c r="F530" s="224"/>
      <c r="G530" s="238"/>
      <c r="H530" s="238"/>
    </row>
    <row r="531" spans="1:8" s="127" customFormat="1" ht="17.100000000000001" customHeight="1">
      <c r="A531" s="224"/>
      <c r="B531" s="224"/>
      <c r="C531" s="224"/>
      <c r="D531" s="224"/>
      <c r="E531" s="183"/>
      <c r="F531" s="224"/>
      <c r="G531" s="238"/>
      <c r="H531" s="238"/>
    </row>
    <row r="532" spans="1:8" s="127" customFormat="1" ht="17.100000000000001" customHeight="1">
      <c r="A532" s="224"/>
      <c r="B532" s="224"/>
      <c r="C532" s="224"/>
      <c r="D532" s="224"/>
      <c r="E532" s="183"/>
      <c r="F532" s="224"/>
      <c r="G532" s="238"/>
      <c r="H532" s="238"/>
    </row>
    <row r="533" spans="1:8" s="127" customFormat="1" ht="17.100000000000001" customHeight="1">
      <c r="A533" s="224"/>
      <c r="B533" s="224"/>
      <c r="C533" s="224"/>
      <c r="D533" s="224"/>
      <c r="E533" s="183"/>
      <c r="F533" s="224"/>
      <c r="G533" s="238"/>
      <c r="H533" s="238"/>
    </row>
    <row r="534" spans="1:8" s="127" customFormat="1" ht="17.100000000000001" customHeight="1">
      <c r="A534" s="224"/>
      <c r="B534" s="224"/>
      <c r="C534" s="224"/>
      <c r="D534" s="224"/>
      <c r="E534" s="183"/>
      <c r="F534" s="224"/>
      <c r="G534" s="238"/>
      <c r="H534" s="238"/>
    </row>
    <row r="535" spans="1:8" s="127" customFormat="1" ht="17.100000000000001" customHeight="1">
      <c r="A535" s="224"/>
      <c r="B535" s="224"/>
      <c r="C535" s="224"/>
      <c r="D535" s="224"/>
      <c r="E535" s="183"/>
      <c r="F535" s="224"/>
      <c r="G535" s="238"/>
      <c r="H535" s="238"/>
    </row>
    <row r="536" spans="1:8" s="127" customFormat="1" ht="17.100000000000001" customHeight="1">
      <c r="A536" s="224"/>
      <c r="B536" s="224"/>
      <c r="C536" s="224"/>
      <c r="D536" s="224"/>
      <c r="E536" s="183"/>
      <c r="F536" s="224"/>
      <c r="G536" s="238"/>
      <c r="H536" s="238"/>
    </row>
    <row r="537" spans="1:8" s="127" customFormat="1" ht="17.100000000000001" customHeight="1">
      <c r="A537" s="224"/>
      <c r="B537" s="224"/>
      <c r="C537" s="224"/>
      <c r="D537" s="224"/>
      <c r="E537" s="183"/>
      <c r="F537" s="224"/>
      <c r="G537" s="238"/>
      <c r="H537" s="238"/>
    </row>
    <row r="538" spans="1:8" s="127" customFormat="1" ht="17.100000000000001" customHeight="1">
      <c r="A538" s="224"/>
      <c r="B538" s="224"/>
      <c r="C538" s="224"/>
      <c r="D538" s="224"/>
      <c r="E538" s="183"/>
      <c r="F538" s="224"/>
      <c r="G538" s="238"/>
      <c r="H538" s="238"/>
    </row>
    <row r="539" spans="1:8" s="127" customFormat="1" ht="17.100000000000001" customHeight="1">
      <c r="A539" s="224"/>
      <c r="B539" s="224"/>
      <c r="C539" s="224"/>
      <c r="D539" s="224"/>
      <c r="E539" s="183"/>
      <c r="F539" s="224"/>
      <c r="G539" s="238"/>
      <c r="H539" s="238"/>
    </row>
    <row r="540" spans="1:8" s="127" customFormat="1" ht="17.100000000000001" customHeight="1">
      <c r="A540" s="224"/>
      <c r="B540" s="224"/>
      <c r="C540" s="224"/>
      <c r="D540" s="224"/>
      <c r="E540" s="183"/>
      <c r="F540" s="224"/>
      <c r="G540" s="238"/>
      <c r="H540" s="238"/>
    </row>
    <row r="541" spans="1:8" s="127" customFormat="1" ht="17.100000000000001" customHeight="1">
      <c r="A541" s="224"/>
      <c r="B541" s="224"/>
      <c r="C541" s="224"/>
      <c r="D541" s="224"/>
      <c r="E541" s="183"/>
      <c r="F541" s="224"/>
      <c r="G541" s="238"/>
      <c r="H541" s="238"/>
    </row>
    <row r="542" spans="1:8" s="127" customFormat="1" ht="17.100000000000001" customHeight="1">
      <c r="A542" s="224"/>
      <c r="B542" s="224"/>
      <c r="C542" s="224"/>
      <c r="D542" s="224"/>
      <c r="E542" s="183"/>
      <c r="F542" s="224"/>
      <c r="G542" s="238"/>
      <c r="H542" s="238"/>
    </row>
    <row r="543" spans="1:8" s="127" customFormat="1" ht="17.100000000000001" customHeight="1">
      <c r="A543" s="224"/>
      <c r="B543" s="224"/>
      <c r="C543" s="224"/>
      <c r="D543" s="224"/>
      <c r="E543" s="183"/>
      <c r="F543" s="224"/>
      <c r="G543" s="238"/>
      <c r="H543" s="238"/>
    </row>
    <row r="544" spans="1:8" s="127" customFormat="1" ht="17.100000000000001" customHeight="1">
      <c r="A544" s="224"/>
      <c r="B544" s="224"/>
      <c r="C544" s="224"/>
      <c r="D544" s="224"/>
      <c r="E544" s="183"/>
      <c r="F544" s="224"/>
      <c r="G544" s="238"/>
      <c r="H544" s="238"/>
    </row>
    <row r="545" spans="1:8" s="127" customFormat="1" ht="17.100000000000001" customHeight="1">
      <c r="A545" s="224"/>
      <c r="B545" s="224"/>
      <c r="C545" s="224"/>
      <c r="D545" s="224"/>
      <c r="E545" s="183"/>
      <c r="F545" s="224"/>
      <c r="G545" s="238"/>
      <c r="H545" s="238"/>
    </row>
    <row r="546" spans="1:8" s="127" customFormat="1" ht="17.100000000000001" customHeight="1">
      <c r="A546" s="224"/>
      <c r="B546" s="224"/>
      <c r="C546" s="224"/>
      <c r="D546" s="224"/>
      <c r="E546" s="183"/>
      <c r="F546" s="224"/>
      <c r="G546" s="238"/>
      <c r="H546" s="238"/>
    </row>
    <row r="547" spans="1:8" s="127" customFormat="1" ht="17.100000000000001" customHeight="1">
      <c r="A547" s="224"/>
      <c r="B547" s="224"/>
      <c r="C547" s="224"/>
      <c r="D547" s="224"/>
      <c r="E547" s="183"/>
      <c r="F547" s="224"/>
      <c r="G547" s="238"/>
      <c r="H547" s="238"/>
    </row>
    <row r="548" spans="1:8" s="127" customFormat="1" ht="17.100000000000001" customHeight="1">
      <c r="A548" s="224"/>
      <c r="B548" s="224"/>
      <c r="C548" s="224"/>
      <c r="D548" s="224"/>
      <c r="E548" s="183"/>
      <c r="F548" s="224"/>
      <c r="G548" s="238"/>
      <c r="H548" s="238"/>
    </row>
    <row r="549" spans="1:8" s="127" customFormat="1" ht="17.100000000000001" customHeight="1">
      <c r="A549" s="224"/>
      <c r="B549" s="224"/>
      <c r="C549" s="224"/>
      <c r="D549" s="224"/>
      <c r="E549" s="183"/>
      <c r="F549" s="224"/>
      <c r="G549" s="238"/>
      <c r="H549" s="238"/>
    </row>
    <row r="550" spans="1:8" s="127" customFormat="1" ht="17.100000000000001" customHeight="1">
      <c r="A550" s="224"/>
      <c r="B550" s="224"/>
      <c r="C550" s="224"/>
      <c r="D550" s="224"/>
      <c r="E550" s="183"/>
      <c r="F550" s="224"/>
      <c r="G550" s="238"/>
      <c r="H550" s="238"/>
    </row>
    <row r="551" spans="1:8" s="127" customFormat="1" ht="17.100000000000001" customHeight="1">
      <c r="A551" s="224"/>
      <c r="B551" s="224"/>
      <c r="C551" s="224"/>
      <c r="D551" s="224"/>
      <c r="E551" s="183"/>
      <c r="F551" s="224"/>
      <c r="G551" s="238"/>
      <c r="H551" s="238"/>
    </row>
    <row r="552" spans="1:8" s="127" customFormat="1" ht="17.100000000000001" customHeight="1">
      <c r="A552" s="224"/>
      <c r="B552" s="224"/>
      <c r="C552" s="224"/>
      <c r="D552" s="224"/>
      <c r="E552" s="183"/>
      <c r="F552" s="224"/>
      <c r="G552" s="238"/>
      <c r="H552" s="238"/>
    </row>
    <row r="553" spans="1:8" s="127" customFormat="1" ht="17.100000000000001" customHeight="1">
      <c r="A553" s="224"/>
      <c r="B553" s="224"/>
      <c r="C553" s="224"/>
      <c r="D553" s="224"/>
      <c r="E553" s="183"/>
      <c r="F553" s="224"/>
      <c r="G553" s="238"/>
      <c r="H553" s="238"/>
    </row>
    <row r="554" spans="1:8" s="127" customFormat="1" ht="17.100000000000001" customHeight="1">
      <c r="A554" s="224"/>
      <c r="B554" s="224"/>
      <c r="C554" s="224"/>
      <c r="D554" s="224"/>
      <c r="E554" s="183"/>
      <c r="F554" s="224"/>
      <c r="G554" s="238"/>
      <c r="H554" s="238"/>
    </row>
    <row r="555" spans="1:8" s="127" customFormat="1" ht="17.100000000000001" customHeight="1">
      <c r="A555" s="224"/>
      <c r="B555" s="224"/>
      <c r="C555" s="224"/>
      <c r="D555" s="224"/>
      <c r="E555" s="183"/>
      <c r="F555" s="224"/>
      <c r="G555" s="238"/>
      <c r="H555" s="238"/>
    </row>
    <row r="556" spans="1:8" s="127" customFormat="1" ht="17.100000000000001" customHeight="1">
      <c r="A556" s="224"/>
      <c r="B556" s="224"/>
      <c r="C556" s="224"/>
      <c r="D556" s="224"/>
      <c r="E556" s="183"/>
      <c r="F556" s="224"/>
      <c r="G556" s="238"/>
      <c r="H556" s="238"/>
    </row>
    <row r="557" spans="1:8" s="127" customFormat="1" ht="17.100000000000001" customHeight="1">
      <c r="A557" s="224"/>
      <c r="B557" s="224"/>
      <c r="C557" s="224"/>
      <c r="D557" s="224"/>
      <c r="E557" s="183"/>
      <c r="F557" s="224"/>
      <c r="G557" s="238"/>
      <c r="H557" s="238"/>
    </row>
    <row r="558" spans="1:8" s="127" customFormat="1" ht="17.100000000000001" customHeight="1">
      <c r="A558" s="224"/>
      <c r="B558" s="224"/>
      <c r="C558" s="224"/>
      <c r="D558" s="224"/>
      <c r="E558" s="183"/>
      <c r="F558" s="224"/>
      <c r="G558" s="238"/>
      <c r="H558" s="238"/>
    </row>
    <row r="559" spans="1:8" s="127" customFormat="1" ht="17.100000000000001" customHeight="1">
      <c r="A559" s="224"/>
      <c r="B559" s="224"/>
      <c r="C559" s="224"/>
      <c r="D559" s="224"/>
      <c r="E559" s="183"/>
      <c r="F559" s="224"/>
      <c r="G559" s="238"/>
      <c r="H559" s="238"/>
    </row>
    <row r="560" spans="1:8" s="127" customFormat="1" ht="17.100000000000001" customHeight="1">
      <c r="A560" s="224"/>
      <c r="B560" s="224"/>
      <c r="C560" s="224"/>
      <c r="D560" s="224"/>
      <c r="E560" s="183"/>
      <c r="F560" s="224"/>
      <c r="G560" s="238"/>
      <c r="H560" s="238"/>
    </row>
    <row r="561" spans="1:8" s="127" customFormat="1" ht="17.100000000000001" customHeight="1">
      <c r="A561" s="224"/>
      <c r="B561" s="224"/>
      <c r="C561" s="224"/>
      <c r="D561" s="224"/>
      <c r="E561" s="183"/>
      <c r="F561" s="224"/>
      <c r="G561" s="238"/>
      <c r="H561" s="238"/>
    </row>
    <row r="562" spans="1:8" s="127" customFormat="1" ht="17.100000000000001" customHeight="1">
      <c r="A562" s="224"/>
      <c r="B562" s="224"/>
      <c r="C562" s="224"/>
      <c r="D562" s="224"/>
      <c r="E562" s="183"/>
      <c r="F562" s="224"/>
      <c r="G562" s="238"/>
      <c r="H562" s="238"/>
    </row>
    <row r="563" spans="1:8" s="127" customFormat="1" ht="17.100000000000001" customHeight="1">
      <c r="A563" s="224"/>
      <c r="B563" s="224"/>
      <c r="C563" s="224"/>
      <c r="D563" s="224"/>
      <c r="E563" s="183"/>
      <c r="F563" s="224"/>
      <c r="G563" s="238"/>
      <c r="H563" s="238"/>
    </row>
    <row r="564" spans="1:8" s="127" customFormat="1" ht="17.100000000000001" customHeight="1">
      <c r="A564" s="224"/>
      <c r="B564" s="224"/>
      <c r="C564" s="224"/>
      <c r="D564" s="224"/>
      <c r="E564" s="183"/>
      <c r="F564" s="224"/>
      <c r="G564" s="238"/>
      <c r="H564" s="238"/>
    </row>
    <row r="565" spans="1:8" s="127" customFormat="1" ht="17.100000000000001" customHeight="1">
      <c r="A565" s="224"/>
      <c r="B565" s="224"/>
      <c r="C565" s="224"/>
      <c r="D565" s="224"/>
      <c r="E565" s="183"/>
      <c r="F565" s="224"/>
      <c r="G565" s="238"/>
      <c r="H565" s="238"/>
    </row>
    <row r="566" spans="1:8" s="127" customFormat="1" ht="17.100000000000001" customHeight="1">
      <c r="A566" s="224"/>
      <c r="B566" s="224"/>
      <c r="C566" s="224"/>
      <c r="D566" s="224"/>
      <c r="E566" s="183"/>
      <c r="F566" s="224"/>
      <c r="G566" s="238"/>
      <c r="H566" s="238"/>
    </row>
    <row r="567" spans="1:8" s="127" customFormat="1" ht="17.100000000000001" customHeight="1">
      <c r="A567" s="224"/>
      <c r="B567" s="224"/>
      <c r="C567" s="224"/>
      <c r="D567" s="224"/>
      <c r="E567" s="183"/>
      <c r="F567" s="224"/>
      <c r="G567" s="238"/>
      <c r="H567" s="238"/>
    </row>
    <row r="568" spans="1:8" s="127" customFormat="1" ht="17.100000000000001" customHeight="1">
      <c r="A568" s="224"/>
      <c r="B568" s="224"/>
      <c r="C568" s="224"/>
      <c r="D568" s="224"/>
      <c r="E568" s="183"/>
      <c r="F568" s="224"/>
      <c r="G568" s="238"/>
      <c r="H568" s="238"/>
    </row>
    <row r="569" spans="1:8" s="127" customFormat="1" ht="17.100000000000001" customHeight="1">
      <c r="A569" s="224"/>
      <c r="B569" s="224"/>
      <c r="C569" s="224"/>
      <c r="D569" s="224"/>
      <c r="E569" s="183"/>
      <c r="F569" s="224"/>
      <c r="G569" s="238"/>
      <c r="H569" s="238"/>
    </row>
    <row r="570" spans="1:8" s="127" customFormat="1" ht="17.100000000000001" customHeight="1">
      <c r="A570" s="224"/>
      <c r="B570" s="224"/>
      <c r="C570" s="224"/>
      <c r="D570" s="224"/>
      <c r="E570" s="183"/>
      <c r="F570" s="224"/>
      <c r="G570" s="238"/>
      <c r="H570" s="238"/>
    </row>
    <row r="571" spans="1:8" s="127" customFormat="1" ht="17.100000000000001" customHeight="1">
      <c r="A571" s="224"/>
      <c r="B571" s="224"/>
      <c r="C571" s="224"/>
      <c r="D571" s="224"/>
      <c r="E571" s="183"/>
      <c r="F571" s="224"/>
      <c r="G571" s="238"/>
      <c r="H571" s="238"/>
    </row>
    <row r="572" spans="1:8" s="127" customFormat="1" ht="17.100000000000001" customHeight="1">
      <c r="A572" s="224"/>
      <c r="B572" s="224"/>
      <c r="C572" s="224"/>
      <c r="D572" s="224"/>
      <c r="E572" s="183"/>
      <c r="F572" s="224"/>
      <c r="G572" s="238"/>
      <c r="H572" s="238"/>
    </row>
    <row r="573" spans="1:8" s="127" customFormat="1" ht="17.100000000000001" customHeight="1">
      <c r="A573" s="224"/>
      <c r="B573" s="224"/>
      <c r="C573" s="224"/>
      <c r="D573" s="224"/>
      <c r="E573" s="183"/>
      <c r="F573" s="224"/>
      <c r="G573" s="238"/>
      <c r="H573" s="238"/>
    </row>
    <row r="574" spans="1:8" s="127" customFormat="1" ht="17.100000000000001" customHeight="1">
      <c r="A574" s="224"/>
      <c r="B574" s="224"/>
      <c r="C574" s="224"/>
      <c r="D574" s="224"/>
      <c r="E574" s="183"/>
      <c r="F574" s="224"/>
      <c r="G574" s="238"/>
      <c r="H574" s="238"/>
    </row>
    <row r="575" spans="1:8" s="127" customFormat="1" ht="17.100000000000001" customHeight="1">
      <c r="A575" s="224"/>
      <c r="B575" s="224"/>
      <c r="C575" s="224"/>
      <c r="D575" s="224"/>
      <c r="E575" s="183"/>
      <c r="F575" s="224"/>
      <c r="G575" s="238"/>
      <c r="H575" s="238"/>
    </row>
    <row r="576" spans="1:8" s="127" customFormat="1" ht="17.100000000000001" customHeight="1">
      <c r="A576" s="224"/>
      <c r="B576" s="224"/>
      <c r="C576" s="224"/>
      <c r="D576" s="224"/>
      <c r="E576" s="183"/>
      <c r="F576" s="224"/>
      <c r="G576" s="238"/>
      <c r="H576" s="238"/>
    </row>
    <row r="577" spans="1:8" s="127" customFormat="1" ht="17.100000000000001" customHeight="1">
      <c r="A577" s="224"/>
      <c r="B577" s="224"/>
      <c r="C577" s="224"/>
      <c r="D577" s="224"/>
      <c r="E577" s="183"/>
      <c r="F577" s="224"/>
      <c r="G577" s="238"/>
      <c r="H577" s="238"/>
    </row>
    <row r="578" spans="1:8" s="127" customFormat="1" ht="17.100000000000001" customHeight="1">
      <c r="A578" s="224"/>
      <c r="B578" s="224"/>
      <c r="C578" s="224"/>
      <c r="D578" s="224"/>
      <c r="E578" s="183"/>
      <c r="F578" s="224"/>
      <c r="G578" s="238"/>
      <c r="H578" s="238"/>
    </row>
    <row r="579" spans="1:8" s="127" customFormat="1" ht="17.100000000000001" customHeight="1">
      <c r="A579" s="224"/>
      <c r="B579" s="224"/>
      <c r="C579" s="224"/>
      <c r="D579" s="224"/>
      <c r="E579" s="183"/>
      <c r="F579" s="224"/>
      <c r="G579" s="238"/>
      <c r="H579" s="238"/>
    </row>
    <row r="580" spans="1:8" s="127" customFormat="1" ht="17.100000000000001" customHeight="1">
      <c r="A580" s="224"/>
      <c r="B580" s="224"/>
      <c r="C580" s="224"/>
      <c r="D580" s="224"/>
      <c r="E580" s="183"/>
      <c r="F580" s="224"/>
      <c r="G580" s="238"/>
      <c r="H580" s="238"/>
    </row>
    <row r="581" spans="1:8" s="127" customFormat="1" ht="17.100000000000001" customHeight="1">
      <c r="A581" s="224"/>
      <c r="B581" s="224"/>
      <c r="C581" s="224"/>
      <c r="D581" s="224"/>
      <c r="E581" s="183"/>
      <c r="F581" s="224"/>
      <c r="G581" s="238"/>
      <c r="H581" s="238"/>
    </row>
    <row r="582" spans="1:8" s="127" customFormat="1" ht="17.100000000000001" customHeight="1">
      <c r="A582" s="224"/>
      <c r="B582" s="224"/>
      <c r="C582" s="224"/>
      <c r="D582" s="224"/>
      <c r="E582" s="183"/>
      <c r="F582" s="224"/>
      <c r="G582" s="238"/>
      <c r="H582" s="238"/>
    </row>
    <row r="583" spans="1:8" s="127" customFormat="1" ht="17.100000000000001" customHeight="1">
      <c r="A583" s="224"/>
      <c r="B583" s="224"/>
      <c r="C583" s="224"/>
      <c r="D583" s="224"/>
      <c r="E583" s="183"/>
      <c r="F583" s="224"/>
      <c r="G583" s="238"/>
      <c r="H583" s="238"/>
    </row>
    <row r="584" spans="1:8" s="127" customFormat="1" ht="17.100000000000001" customHeight="1">
      <c r="A584" s="224"/>
      <c r="B584" s="224"/>
      <c r="C584" s="224"/>
      <c r="D584" s="224"/>
      <c r="E584" s="183"/>
      <c r="F584" s="224"/>
      <c r="G584" s="238"/>
      <c r="H584" s="238"/>
    </row>
    <row r="585" spans="1:8" s="127" customFormat="1" ht="17.100000000000001" customHeight="1">
      <c r="A585" s="224"/>
      <c r="B585" s="224"/>
      <c r="C585" s="224"/>
      <c r="D585" s="224"/>
      <c r="E585" s="183"/>
      <c r="F585" s="224"/>
      <c r="G585" s="238"/>
      <c r="H585" s="238"/>
    </row>
    <row r="586" spans="1:8" s="127" customFormat="1" ht="0.75" customHeight="1">
      <c r="A586" s="224"/>
      <c r="B586" s="224"/>
      <c r="C586" s="224"/>
      <c r="D586" s="224"/>
      <c r="E586" s="183"/>
      <c r="F586" s="224"/>
      <c r="G586" s="238"/>
      <c r="H586" s="238"/>
    </row>
    <row r="587" spans="1:8" s="127" customFormat="1" ht="18" hidden="1" customHeight="1">
      <c r="A587" s="208"/>
      <c r="B587" s="126"/>
      <c r="G587" s="238"/>
      <c r="H587" s="238"/>
    </row>
    <row r="588" spans="1:8" s="127" customFormat="1" ht="18" hidden="1" customHeight="1">
      <c r="A588" s="208"/>
      <c r="B588" s="126"/>
      <c r="G588" s="238"/>
      <c r="H588" s="238"/>
    </row>
    <row r="589" spans="1:8" s="127" customFormat="1" ht="18" hidden="1" customHeight="1">
      <c r="A589" s="208"/>
      <c r="B589" s="126"/>
      <c r="G589" s="238"/>
      <c r="H589" s="238"/>
    </row>
    <row r="590" spans="1:8" s="127" customFormat="1" ht="26.25" hidden="1" customHeight="1">
      <c r="A590" s="208"/>
      <c r="B590" s="126"/>
      <c r="G590" s="238"/>
      <c r="H590" s="238"/>
    </row>
    <row r="591" spans="1:8" s="127" customFormat="1" ht="10.5" customHeight="1">
      <c r="A591" s="208"/>
      <c r="B591" s="126"/>
      <c r="G591" s="238"/>
      <c r="H591" s="238"/>
    </row>
    <row r="592" spans="1:8" s="127" customFormat="1" ht="20.100000000000001" customHeight="1">
      <c r="A592" s="760" t="s">
        <v>443</v>
      </c>
      <c r="B592" s="762" t="s">
        <v>306</v>
      </c>
      <c r="C592" s="763"/>
      <c r="D592" s="763"/>
      <c r="E592" s="460"/>
      <c r="F592" s="226"/>
      <c r="G592" s="227" t="s">
        <v>584</v>
      </c>
      <c r="H592" s="227" t="s">
        <v>556</v>
      </c>
    </row>
    <row r="593" spans="1:8" s="127" customFormat="1" ht="18" customHeight="1">
      <c r="A593" s="761"/>
      <c r="B593" s="754"/>
      <c r="C593" s="755"/>
      <c r="D593" s="755"/>
      <c r="E593" s="229"/>
      <c r="F593" s="230"/>
      <c r="G593" s="274" t="s">
        <v>217</v>
      </c>
      <c r="H593" s="231" t="s">
        <v>217</v>
      </c>
    </row>
    <row r="594" spans="1:8" s="127" customFormat="1" ht="20.100000000000001" customHeight="1">
      <c r="A594" s="412"/>
      <c r="B594" s="402" t="s">
        <v>535</v>
      </c>
      <c r="C594" s="413"/>
      <c r="D594" s="413"/>
      <c r="E594" s="235"/>
      <c r="F594" s="414"/>
      <c r="G594" s="415">
        <v>27175730000</v>
      </c>
      <c r="H594" s="415">
        <v>27175730000</v>
      </c>
    </row>
    <row r="595" spans="1:8" s="127" customFormat="1" ht="20.100000000000001" customHeight="1">
      <c r="A595" s="327"/>
      <c r="B595" s="256" t="s">
        <v>298</v>
      </c>
      <c r="C595" s="416"/>
      <c r="D595" s="416"/>
      <c r="E595" s="257"/>
      <c r="F595" s="417"/>
      <c r="G595" s="15">
        <v>408804590000</v>
      </c>
      <c r="H595" s="15">
        <v>408804590000</v>
      </c>
    </row>
    <row r="596" spans="1:8" s="127" customFormat="1" ht="20.100000000000001" customHeight="1">
      <c r="A596" s="758" t="s">
        <v>124</v>
      </c>
      <c r="B596" s="759"/>
      <c r="C596" s="759"/>
      <c r="D596" s="759"/>
      <c r="E596" s="260"/>
      <c r="F596" s="268"/>
      <c r="G596" s="288">
        <v>435980320000</v>
      </c>
      <c r="H596" s="288">
        <v>435980320000</v>
      </c>
    </row>
    <row r="597" spans="1:8" s="127" customFormat="1" ht="11.25" customHeight="1">
      <c r="A597" s="224"/>
      <c r="B597" s="418"/>
      <c r="C597" s="185"/>
      <c r="D597" s="185"/>
      <c r="E597" s="185"/>
      <c r="F597" s="185"/>
      <c r="G597" s="238"/>
      <c r="H597" s="238"/>
    </row>
    <row r="598" spans="1:8" s="127" customFormat="1" ht="31.5" customHeight="1">
      <c r="A598" s="419" t="s">
        <v>215</v>
      </c>
      <c r="B598" s="786" t="s">
        <v>75</v>
      </c>
      <c r="C598" s="786"/>
      <c r="D598" s="786"/>
      <c r="E598" s="786"/>
      <c r="F598" s="786"/>
      <c r="G598" s="786"/>
      <c r="H598" s="786"/>
    </row>
    <row r="599" spans="1:8" s="127" customFormat="1" ht="20.100000000000001" customHeight="1">
      <c r="A599" s="760" t="s">
        <v>196</v>
      </c>
      <c r="B599" s="762" t="s">
        <v>280</v>
      </c>
      <c r="C599" s="763"/>
      <c r="D599" s="763"/>
      <c r="E599" s="763"/>
      <c r="F599" s="226"/>
      <c r="G599" s="420" t="s">
        <v>593</v>
      </c>
      <c r="H599" s="420" t="s">
        <v>594</v>
      </c>
    </row>
    <row r="600" spans="1:8" s="127" customFormat="1" ht="20.25" customHeight="1">
      <c r="A600" s="761"/>
      <c r="B600" s="754"/>
      <c r="C600" s="755"/>
      <c r="D600" s="755"/>
      <c r="E600" s="755"/>
      <c r="F600" s="230"/>
      <c r="G600" s="274" t="s">
        <v>217</v>
      </c>
      <c r="H600" s="231" t="s">
        <v>217</v>
      </c>
    </row>
    <row r="601" spans="1:8" s="127" customFormat="1" ht="20.100000000000001" hidden="1" customHeight="1">
      <c r="A601" s="194"/>
      <c r="B601" s="381"/>
      <c r="C601" s="421"/>
      <c r="D601" s="421"/>
      <c r="E601" s="421"/>
      <c r="F601" s="421"/>
      <c r="G601" s="421"/>
      <c r="H601" s="421"/>
    </row>
    <row r="602" spans="1:8" s="127" customFormat="1" ht="20.100000000000001" customHeight="1">
      <c r="A602" s="422"/>
      <c r="B602" s="402" t="s">
        <v>280</v>
      </c>
      <c r="C602" s="234"/>
      <c r="D602" s="236"/>
      <c r="E602" s="423"/>
      <c r="F602" s="236"/>
      <c r="G602" s="424">
        <v>275091756670</v>
      </c>
      <c r="H602" s="424">
        <v>251729187186</v>
      </c>
    </row>
    <row r="603" spans="1:8" s="127" customFormat="1" ht="20.100000000000001" hidden="1" customHeight="1">
      <c r="A603" s="197"/>
      <c r="B603" s="249"/>
      <c r="C603" s="250"/>
      <c r="D603" s="251"/>
      <c r="E603" s="183"/>
      <c r="F603" s="251"/>
      <c r="G603" s="425"/>
      <c r="H603" s="425"/>
    </row>
    <row r="604" spans="1:8" s="127" customFormat="1" ht="20.100000000000001" hidden="1" customHeight="1">
      <c r="A604" s="197"/>
      <c r="B604" s="249"/>
      <c r="C604" s="250"/>
      <c r="D604" s="251"/>
      <c r="E604" s="183"/>
      <c r="F604" s="251"/>
      <c r="G604" s="425"/>
      <c r="H604" s="425"/>
    </row>
    <row r="605" spans="1:8" s="127" customFormat="1" ht="20.100000000000001" hidden="1" customHeight="1">
      <c r="A605" s="197"/>
      <c r="B605" s="249"/>
      <c r="C605" s="250"/>
      <c r="D605" s="251"/>
      <c r="E605" s="183"/>
      <c r="F605" s="251"/>
      <c r="G605" s="425"/>
      <c r="H605" s="425"/>
    </row>
    <row r="606" spans="1:8" s="127" customFormat="1" ht="20.100000000000001" hidden="1" customHeight="1">
      <c r="A606" s="197"/>
      <c r="B606" s="249"/>
      <c r="C606" s="250"/>
      <c r="D606" s="320"/>
      <c r="E606" s="320"/>
      <c r="F606" s="320"/>
      <c r="G606" s="425"/>
      <c r="H606" s="425"/>
    </row>
    <row r="607" spans="1:8" s="127" customFormat="1" ht="20.100000000000001" hidden="1" customHeight="1">
      <c r="A607" s="283"/>
      <c r="B607" s="426"/>
      <c r="C607" s="285"/>
      <c r="D607" s="258"/>
      <c r="E607" s="183"/>
      <c r="F607" s="258"/>
      <c r="G607" s="427"/>
      <c r="H607" s="427"/>
    </row>
    <row r="608" spans="1:8" s="126" customFormat="1" ht="20.100000000000001" customHeight="1">
      <c r="A608" s="758" t="s">
        <v>124</v>
      </c>
      <c r="B608" s="759"/>
      <c r="C608" s="759"/>
      <c r="D608" s="759"/>
      <c r="E608" s="229"/>
      <c r="F608" s="261"/>
      <c r="G608" s="428">
        <v>275091756670</v>
      </c>
      <c r="H608" s="428">
        <v>251729187186</v>
      </c>
    </row>
    <row r="609" spans="1:8" s="126" customFormat="1" ht="27" customHeight="1">
      <c r="A609" s="272"/>
      <c r="B609" s="272"/>
      <c r="C609" s="272"/>
      <c r="D609" s="272"/>
      <c r="E609" s="260"/>
      <c r="F609" s="272"/>
      <c r="G609" s="354"/>
      <c r="H609" s="354"/>
    </row>
    <row r="610" spans="1:8" s="127" customFormat="1" ht="20.100000000000001" customHeight="1">
      <c r="A610" s="760" t="s">
        <v>207</v>
      </c>
      <c r="B610" s="762" t="s">
        <v>281</v>
      </c>
      <c r="C610" s="763"/>
      <c r="D610" s="763"/>
      <c r="E610" s="183"/>
      <c r="F610" s="226"/>
      <c r="G610" s="420" t="s">
        <v>593</v>
      </c>
      <c r="H610" s="420" t="s">
        <v>594</v>
      </c>
    </row>
    <row r="611" spans="1:8" s="127" customFormat="1" ht="19.5" customHeight="1">
      <c r="A611" s="761"/>
      <c r="B611" s="754"/>
      <c r="C611" s="755"/>
      <c r="D611" s="755"/>
      <c r="E611" s="229"/>
      <c r="F611" s="230"/>
      <c r="G611" s="274" t="s">
        <v>217</v>
      </c>
      <c r="H611" s="231" t="s">
        <v>217</v>
      </c>
    </row>
    <row r="612" spans="1:8" s="127" customFormat="1" ht="20.100000000000001" customHeight="1">
      <c r="A612" s="422"/>
      <c r="B612" s="402" t="s">
        <v>281</v>
      </c>
      <c r="C612" s="234"/>
      <c r="D612" s="234"/>
      <c r="E612" s="260"/>
      <c r="F612" s="236"/>
      <c r="G612" s="424">
        <v>251798088108</v>
      </c>
      <c r="H612" s="424">
        <v>226183987044</v>
      </c>
    </row>
    <row r="613" spans="1:8" s="127" customFormat="1" ht="20.100000000000001" hidden="1" customHeight="1">
      <c r="A613" s="197"/>
      <c r="B613" s="249"/>
      <c r="C613" s="250"/>
      <c r="D613" s="250"/>
      <c r="E613" s="183"/>
      <c r="F613" s="251"/>
      <c r="G613" s="425"/>
      <c r="H613" s="425"/>
    </row>
    <row r="614" spans="1:8" s="127" customFormat="1" ht="20.100000000000001" hidden="1" customHeight="1">
      <c r="A614" s="197"/>
      <c r="B614" s="249"/>
      <c r="C614" s="250"/>
      <c r="D614" s="250"/>
      <c r="E614" s="183"/>
      <c r="F614" s="251"/>
      <c r="G614" s="425"/>
      <c r="H614" s="425"/>
    </row>
    <row r="615" spans="1:8" s="127" customFormat="1" ht="20.100000000000001" hidden="1" customHeight="1">
      <c r="A615" s="197"/>
      <c r="B615" s="249"/>
      <c r="C615" s="250"/>
      <c r="D615" s="250"/>
      <c r="E615" s="183"/>
      <c r="F615" s="251"/>
      <c r="G615" s="425"/>
      <c r="H615" s="425"/>
    </row>
    <row r="616" spans="1:8" s="127" customFormat="1" ht="20.100000000000001" hidden="1" customHeight="1">
      <c r="A616" s="197"/>
      <c r="B616" s="249"/>
      <c r="C616" s="250"/>
      <c r="D616" s="250"/>
      <c r="E616" s="183"/>
      <c r="F616" s="251"/>
      <c r="G616" s="425"/>
      <c r="H616" s="425"/>
    </row>
    <row r="617" spans="1:8" s="127" customFormat="1" ht="20.100000000000001" hidden="1" customHeight="1">
      <c r="A617" s="283"/>
      <c r="B617" s="426"/>
      <c r="C617" s="285"/>
      <c r="D617" s="429"/>
      <c r="E617" s="183"/>
      <c r="F617" s="430"/>
      <c r="G617" s="427"/>
      <c r="H617" s="427"/>
    </row>
    <row r="618" spans="1:8" s="127" customFormat="1" ht="20.100000000000001" customHeight="1">
      <c r="A618" s="758" t="s">
        <v>124</v>
      </c>
      <c r="B618" s="759"/>
      <c r="C618" s="759"/>
      <c r="D618" s="759"/>
      <c r="E618" s="229"/>
      <c r="F618" s="261"/>
      <c r="G618" s="428">
        <v>251798088108</v>
      </c>
      <c r="H618" s="428">
        <v>226183987044</v>
      </c>
    </row>
    <row r="619" spans="1:8" s="127" customFormat="1" ht="31.5" customHeight="1">
      <c r="A619" s="272"/>
      <c r="B619" s="272"/>
      <c r="C619" s="272"/>
      <c r="D619" s="272"/>
      <c r="E619" s="260"/>
      <c r="F619" s="272"/>
      <c r="G619" s="354"/>
      <c r="H619" s="354"/>
    </row>
    <row r="620" spans="1:8" s="127" customFormat="1" ht="20.100000000000001" customHeight="1">
      <c r="A620" s="760" t="s">
        <v>216</v>
      </c>
      <c r="B620" s="762" t="s">
        <v>263</v>
      </c>
      <c r="C620" s="763"/>
      <c r="D620" s="763"/>
      <c r="E620" s="183"/>
      <c r="F620" s="226"/>
      <c r="G620" s="420" t="s">
        <v>593</v>
      </c>
      <c r="H620" s="420" t="s">
        <v>594</v>
      </c>
    </row>
    <row r="621" spans="1:8" s="127" customFormat="1" ht="23.25" customHeight="1">
      <c r="A621" s="761"/>
      <c r="B621" s="754"/>
      <c r="C621" s="755"/>
      <c r="D621" s="755"/>
      <c r="E621" s="229"/>
      <c r="F621" s="230"/>
      <c r="G621" s="274" t="s">
        <v>217</v>
      </c>
      <c r="H621" s="231" t="s">
        <v>217</v>
      </c>
    </row>
    <row r="622" spans="1:8" s="127" customFormat="1" ht="20.100000000000001" customHeight="1">
      <c r="A622" s="194"/>
      <c r="B622" s="431" t="s">
        <v>263</v>
      </c>
      <c r="C622" s="432"/>
      <c r="D622" s="432"/>
      <c r="E622" s="260"/>
      <c r="F622" s="433"/>
      <c r="G622" s="434">
        <v>2866069494</v>
      </c>
      <c r="H622" s="434">
        <v>222614404</v>
      </c>
    </row>
    <row r="623" spans="1:8" s="127" customFormat="1" ht="20.100000000000001" hidden="1" customHeight="1">
      <c r="A623" s="194"/>
      <c r="B623" s="421" t="s">
        <v>404</v>
      </c>
      <c r="C623" s="421"/>
      <c r="D623" s="421"/>
      <c r="E623" s="421"/>
      <c r="F623" s="421"/>
      <c r="G623" s="16"/>
      <c r="H623" s="435"/>
    </row>
    <row r="624" spans="1:8" s="127" customFormat="1" ht="20.100000000000001" hidden="1" customHeight="1">
      <c r="A624" s="194"/>
      <c r="B624" s="421" t="s">
        <v>356</v>
      </c>
      <c r="C624" s="421"/>
      <c r="D624" s="421"/>
      <c r="E624" s="421"/>
      <c r="F624" s="421"/>
      <c r="G624" s="434"/>
      <c r="H624" s="435"/>
    </row>
    <row r="625" spans="1:8" s="127" customFormat="1" ht="20.100000000000001" hidden="1" customHeight="1">
      <c r="A625" s="194"/>
      <c r="B625" s="421" t="s">
        <v>357</v>
      </c>
      <c r="C625" s="421"/>
      <c r="D625" s="421"/>
      <c r="E625" s="421"/>
      <c r="F625" s="421"/>
      <c r="G625" s="434"/>
      <c r="H625" s="435"/>
    </row>
    <row r="626" spans="1:8" s="127" customFormat="1" ht="20.100000000000001" hidden="1" customHeight="1">
      <c r="A626" s="194"/>
      <c r="B626" s="421" t="s">
        <v>358</v>
      </c>
      <c r="C626" s="421"/>
      <c r="D626" s="421"/>
      <c r="E626" s="421"/>
      <c r="F626" s="421"/>
      <c r="G626" s="16"/>
      <c r="H626" s="435">
        <v>0</v>
      </c>
    </row>
    <row r="627" spans="1:8" s="127" customFormat="1" ht="20.100000000000001" hidden="1" customHeight="1">
      <c r="A627" s="194"/>
      <c r="B627" s="421" t="s">
        <v>346</v>
      </c>
      <c r="C627" s="421"/>
      <c r="D627" s="421"/>
      <c r="E627" s="421"/>
      <c r="F627" s="421"/>
      <c r="G627" s="434"/>
      <c r="H627" s="435">
        <v>0</v>
      </c>
    </row>
    <row r="628" spans="1:8" s="127" customFormat="1" ht="20.100000000000001" customHeight="1">
      <c r="A628" s="758" t="s">
        <v>124</v>
      </c>
      <c r="B628" s="759"/>
      <c r="C628" s="759"/>
      <c r="D628" s="759"/>
      <c r="E628" s="260"/>
      <c r="F628" s="261"/>
      <c r="G628" s="288">
        <v>2866069494</v>
      </c>
      <c r="H628" s="288">
        <v>222614404</v>
      </c>
    </row>
    <row r="629" spans="1:8" s="127" customFormat="1" ht="14.25" customHeight="1">
      <c r="A629" s="263"/>
      <c r="B629" s="263"/>
      <c r="C629" s="263"/>
      <c r="D629" s="263"/>
      <c r="E629" s="260"/>
      <c r="F629" s="263"/>
      <c r="G629" s="289"/>
      <c r="H629" s="289"/>
    </row>
    <row r="630" spans="1:8" s="127" customFormat="1" ht="24.75" customHeight="1">
      <c r="A630" s="760" t="s">
        <v>309</v>
      </c>
      <c r="B630" s="762" t="s">
        <v>264</v>
      </c>
      <c r="C630" s="763"/>
      <c r="D630" s="763"/>
      <c r="E630" s="183"/>
      <c r="F630" s="226"/>
      <c r="G630" s="420" t="s">
        <v>593</v>
      </c>
      <c r="H630" s="420" t="s">
        <v>594</v>
      </c>
    </row>
    <row r="631" spans="1:8" s="127" customFormat="1" ht="18" customHeight="1">
      <c r="A631" s="761"/>
      <c r="B631" s="754"/>
      <c r="C631" s="755"/>
      <c r="D631" s="755"/>
      <c r="E631" s="229"/>
      <c r="F631" s="230"/>
      <c r="G631" s="274" t="s">
        <v>217</v>
      </c>
      <c r="H631" s="231" t="s">
        <v>217</v>
      </c>
    </row>
    <row r="632" spans="1:8" s="127" customFormat="1" ht="20.100000000000001" customHeight="1">
      <c r="A632" s="194"/>
      <c r="B632" s="431" t="s">
        <v>265</v>
      </c>
      <c r="C632" s="432"/>
      <c r="D632" s="432"/>
      <c r="E632" s="260"/>
      <c r="F632" s="433"/>
      <c r="G632" s="434">
        <v>13673198856</v>
      </c>
      <c r="H632" s="434">
        <v>12501948356</v>
      </c>
    </row>
    <row r="633" spans="1:8" s="127" customFormat="1" ht="12.75" customHeight="1">
      <c r="A633" s="758" t="s">
        <v>124</v>
      </c>
      <c r="B633" s="759"/>
      <c r="C633" s="759"/>
      <c r="D633" s="759"/>
      <c r="E633" s="260"/>
      <c r="F633" s="261"/>
      <c r="G633" s="11">
        <v>13673198856</v>
      </c>
      <c r="H633" s="231">
        <v>12501948356</v>
      </c>
    </row>
    <row r="634" spans="1:8" s="127" customFormat="1" ht="12.75" customHeight="1">
      <c r="A634" s="461"/>
      <c r="B634" s="266"/>
      <c r="C634" s="266"/>
      <c r="D634" s="266"/>
      <c r="E634" s="225"/>
      <c r="F634" s="266"/>
      <c r="G634" s="262"/>
      <c r="H634" s="597"/>
    </row>
    <row r="635" spans="1:8" s="127" customFormat="1" ht="12.75" customHeight="1">
      <c r="A635" s="462"/>
      <c r="B635" s="224"/>
      <c r="C635" s="224"/>
      <c r="D635" s="224"/>
      <c r="E635" s="350"/>
      <c r="F635" s="224"/>
      <c r="G635" s="6"/>
      <c r="H635" s="598"/>
    </row>
    <row r="636" spans="1:8" s="127" customFormat="1" ht="17.100000000000001" hidden="1" customHeight="1">
      <c r="A636" s="462" t="s">
        <v>77</v>
      </c>
      <c r="B636" s="185" t="s">
        <v>366</v>
      </c>
      <c r="C636" s="185"/>
      <c r="D636" s="185"/>
      <c r="E636" s="185"/>
      <c r="F636" s="185"/>
      <c r="G636" s="599"/>
      <c r="H636" s="600"/>
    </row>
    <row r="637" spans="1:8" s="127" customFormat="1" ht="36" hidden="1" customHeight="1">
      <c r="A637" s="462"/>
      <c r="B637" s="185"/>
      <c r="C637" s="185"/>
      <c r="D637" s="185"/>
      <c r="E637" s="185"/>
      <c r="F637" s="185"/>
      <c r="G637" s="508"/>
      <c r="H637" s="600" t="s">
        <v>355</v>
      </c>
    </row>
    <row r="638" spans="1:8" s="127" customFormat="1" ht="18.75" hidden="1" customHeight="1">
      <c r="A638" s="462"/>
      <c r="B638" s="185"/>
      <c r="C638" s="185"/>
      <c r="D638" s="185"/>
      <c r="E638" s="185"/>
      <c r="F638" s="185"/>
      <c r="G638" s="599"/>
      <c r="H638" s="600" t="s">
        <v>217</v>
      </c>
    </row>
    <row r="639" spans="1:8" s="127" customFormat="1" ht="6" hidden="1" customHeight="1">
      <c r="A639" s="778"/>
      <c r="B639" s="779"/>
      <c r="C639" s="779"/>
      <c r="D639" s="779"/>
      <c r="E639" s="350"/>
      <c r="F639" s="224"/>
      <c r="G639" s="238"/>
      <c r="H639" s="601"/>
    </row>
    <row r="640" spans="1:8" s="127" customFormat="1" ht="18" hidden="1" customHeight="1">
      <c r="A640" s="224"/>
      <c r="B640" s="253" t="s">
        <v>367</v>
      </c>
      <c r="C640" s="185"/>
      <c r="D640" s="185"/>
      <c r="E640" s="185"/>
      <c r="F640" s="185"/>
      <c r="G640" s="561"/>
      <c r="H640" s="207">
        <f>47967472458+43659605127+46953295722+1775604016</f>
        <v>140355977323</v>
      </c>
    </row>
    <row r="641" spans="1:8" s="127" customFormat="1" ht="18" hidden="1" customHeight="1">
      <c r="A641" s="224"/>
      <c r="B641" s="253" t="s">
        <v>368</v>
      </c>
      <c r="C641" s="185"/>
      <c r="D641" s="185"/>
      <c r="E641" s="185"/>
      <c r="F641" s="185"/>
      <c r="G641" s="561"/>
      <c r="H641" s="207">
        <f>11788692170+6599570349+10392589181+501550549</f>
        <v>29282402249</v>
      </c>
    </row>
    <row r="642" spans="1:8" s="127" customFormat="1" ht="18" hidden="1" customHeight="1">
      <c r="A642" s="224"/>
      <c r="B642" s="253" t="s">
        <v>78</v>
      </c>
      <c r="C642" s="185"/>
      <c r="D642" s="185"/>
      <c r="E642" s="185"/>
      <c r="F642" s="185"/>
      <c r="G642" s="561"/>
      <c r="H642" s="207">
        <f>20295667598+7076305461+1431188650+724472957</f>
        <v>29527634666</v>
      </c>
    </row>
    <row r="643" spans="1:8" s="127" customFormat="1" ht="18" hidden="1" customHeight="1">
      <c r="A643" s="224"/>
      <c r="B643" s="253" t="s">
        <v>79</v>
      </c>
      <c r="C643" s="185"/>
      <c r="D643" s="185"/>
      <c r="E643" s="185"/>
      <c r="F643" s="185"/>
      <c r="G643" s="561"/>
      <c r="H643" s="207">
        <f>122359003049.875+12475370383</f>
        <v>134834373432.875</v>
      </c>
    </row>
    <row r="644" spans="1:8" s="127" customFormat="1" ht="18" hidden="1" customHeight="1">
      <c r="A644" s="224"/>
      <c r="B644" s="253" t="s">
        <v>80</v>
      </c>
      <c r="C644" s="185"/>
      <c r="D644" s="185"/>
      <c r="E644" s="185"/>
      <c r="F644" s="185"/>
      <c r="G644" s="561"/>
      <c r="H644" s="207">
        <f>63075779477.1247+27669294332+4266795261</f>
        <v>95011869070.124695</v>
      </c>
    </row>
    <row r="645" spans="1:8" s="127" customFormat="1" ht="10.5" hidden="1" customHeight="1">
      <c r="A645" s="224"/>
      <c r="B645" s="418"/>
      <c r="C645" s="185"/>
      <c r="D645" s="185"/>
      <c r="E645" s="185"/>
      <c r="F645" s="185"/>
      <c r="G645" s="561"/>
      <c r="H645" s="561"/>
    </row>
    <row r="646" spans="1:8" s="127" customFormat="1" ht="12" hidden="1" customHeight="1">
      <c r="A646" s="224"/>
      <c r="B646" s="238" t="s">
        <v>124</v>
      </c>
      <c r="C646" s="185"/>
      <c r="D646" s="185"/>
      <c r="E646" s="185"/>
      <c r="F646" s="185"/>
      <c r="G646" s="561"/>
      <c r="H646" s="339">
        <f>SUM(H640:H644)</f>
        <v>429012256740.99969</v>
      </c>
    </row>
    <row r="647" spans="1:8" ht="20.100000000000001" customHeight="1">
      <c r="A647" s="760" t="s">
        <v>444</v>
      </c>
      <c r="B647" s="762" t="s">
        <v>369</v>
      </c>
      <c r="C647" s="763"/>
      <c r="D647" s="763"/>
      <c r="E647" s="147"/>
      <c r="F647" s="602"/>
      <c r="G647" s="420" t="s">
        <v>593</v>
      </c>
      <c r="H647" s="420" t="s">
        <v>594</v>
      </c>
    </row>
    <row r="648" spans="1:8" ht="19.5" customHeight="1">
      <c r="A648" s="761"/>
      <c r="B648" s="754"/>
      <c r="C648" s="755"/>
      <c r="D648" s="755"/>
      <c r="E648" s="151"/>
      <c r="F648" s="603"/>
      <c r="G648" s="274" t="s">
        <v>217</v>
      </c>
      <c r="H648" s="274" t="s">
        <v>217</v>
      </c>
    </row>
    <row r="649" spans="1:8" s="127" customFormat="1" ht="20.100000000000001" customHeight="1">
      <c r="A649" s="232"/>
      <c r="B649" s="402" t="s">
        <v>370</v>
      </c>
      <c r="C649" s="436"/>
      <c r="D649" s="234"/>
      <c r="E649" s="437"/>
      <c r="F649" s="236"/>
      <c r="G649" s="438">
        <v>109064828</v>
      </c>
      <c r="H649" s="438">
        <v>1299977511</v>
      </c>
    </row>
    <row r="650" spans="1:8" s="127" customFormat="1" ht="25.5" customHeight="1">
      <c r="A650" s="198"/>
      <c r="B650" s="808" t="s">
        <v>371</v>
      </c>
      <c r="C650" s="809"/>
      <c r="D650" s="809"/>
      <c r="E650" s="439"/>
      <c r="F650" s="440"/>
      <c r="G650" s="190">
        <v>0</v>
      </c>
      <c r="H650" s="441">
        <v>0</v>
      </c>
    </row>
    <row r="651" spans="1:8" s="127" customFormat="1" ht="20.100000000000001" hidden="1" customHeight="1">
      <c r="A651" s="198"/>
      <c r="B651" s="442" t="s">
        <v>372</v>
      </c>
      <c r="C651" s="319"/>
      <c r="D651" s="250"/>
      <c r="E651" s="187"/>
      <c r="F651" s="251"/>
      <c r="G651" s="190">
        <v>0</v>
      </c>
      <c r="H651" s="190">
        <v>0</v>
      </c>
    </row>
    <row r="652" spans="1:8" s="127" customFormat="1" ht="20.100000000000001" hidden="1" customHeight="1">
      <c r="A652" s="198"/>
      <c r="B652" s="442" t="s">
        <v>373</v>
      </c>
      <c r="C652" s="319"/>
      <c r="D652" s="250"/>
      <c r="E652" s="187"/>
      <c r="F652" s="251"/>
      <c r="G652" s="190">
        <v>0</v>
      </c>
      <c r="H652" s="190">
        <v>0</v>
      </c>
    </row>
    <row r="653" spans="1:8" s="127" customFormat="1" ht="20.100000000000001" customHeight="1">
      <c r="A653" s="198"/>
      <c r="B653" s="249" t="s">
        <v>374</v>
      </c>
      <c r="C653" s="319"/>
      <c r="D653" s="250"/>
      <c r="E653" s="439"/>
      <c r="F653" s="251"/>
      <c r="G653" s="190">
        <v>109064828</v>
      </c>
      <c r="H653" s="190">
        <v>1299977511</v>
      </c>
    </row>
    <row r="654" spans="1:8" s="127" customFormat="1" ht="20.100000000000001" customHeight="1">
      <c r="A654" s="198"/>
      <c r="B654" s="249" t="s">
        <v>375</v>
      </c>
      <c r="C654" s="319"/>
      <c r="D654" s="250"/>
      <c r="E654" s="439"/>
      <c r="F654" s="251"/>
      <c r="G654" s="190">
        <v>42734124</v>
      </c>
      <c r="H654" s="190">
        <v>43334124</v>
      </c>
    </row>
    <row r="655" spans="1:8" s="127" customFormat="1" ht="20.100000000000001" customHeight="1">
      <c r="A655" s="327"/>
      <c r="B655" s="256" t="s">
        <v>369</v>
      </c>
      <c r="C655" s="429"/>
      <c r="D655" s="285"/>
      <c r="E655" s="443"/>
      <c r="F655" s="258"/>
      <c r="G655" s="259">
        <v>2.5521718428111453</v>
      </c>
      <c r="H655" s="259">
        <v>29.99893365791818</v>
      </c>
    </row>
    <row r="656" spans="1:8" s="127" customFormat="1" ht="20.100000000000001" hidden="1" customHeight="1">
      <c r="A656" s="224"/>
      <c r="B656" s="185"/>
      <c r="C656" s="253"/>
      <c r="D656" s="185"/>
      <c r="E656" s="185"/>
      <c r="F656" s="185"/>
      <c r="G656" s="207"/>
      <c r="H656" s="207"/>
    </row>
    <row r="657" spans="1:8" s="127" customFormat="1" ht="20.100000000000001" customHeight="1">
      <c r="A657" s="224"/>
      <c r="B657" s="185"/>
      <c r="C657" s="253"/>
      <c r="D657" s="185"/>
      <c r="E657" s="185"/>
      <c r="F657" s="185"/>
      <c r="G657" s="207"/>
      <c r="H657" s="207"/>
    </row>
    <row r="658" spans="1:8" s="127" customFormat="1" ht="19.5" customHeight="1">
      <c r="A658" s="208" t="s">
        <v>376</v>
      </c>
      <c r="B658" s="126" t="s">
        <v>250</v>
      </c>
      <c r="D658" s="444"/>
      <c r="E658" s="229"/>
      <c r="F658" s="444"/>
      <c r="G658" s="253"/>
      <c r="H658" s="17"/>
    </row>
    <row r="659" spans="1:8" s="127" customFormat="1" ht="18" customHeight="1">
      <c r="A659" s="760" t="s">
        <v>200</v>
      </c>
      <c r="B659" s="762" t="s">
        <v>282</v>
      </c>
      <c r="C659" s="763"/>
      <c r="D659" s="763"/>
      <c r="E659" s="183"/>
      <c r="F659" s="226"/>
      <c r="G659" s="227" t="s">
        <v>584</v>
      </c>
      <c r="H659" s="227" t="s">
        <v>556</v>
      </c>
    </row>
    <row r="660" spans="1:8" s="127" customFormat="1" ht="16.5" customHeight="1">
      <c r="A660" s="761"/>
      <c r="B660" s="754"/>
      <c r="C660" s="755"/>
      <c r="D660" s="755"/>
      <c r="E660" s="229"/>
      <c r="F660" s="230"/>
      <c r="G660" s="274" t="s">
        <v>217</v>
      </c>
      <c r="H660" s="231" t="s">
        <v>217</v>
      </c>
    </row>
    <row r="661" spans="1:8" s="200" customFormat="1" ht="17.100000000000001" customHeight="1">
      <c r="A661" s="275"/>
      <c r="B661" s="367" t="s">
        <v>299</v>
      </c>
      <c r="C661" s="368"/>
      <c r="D661" s="368"/>
      <c r="E661" s="235"/>
      <c r="F661" s="277"/>
      <c r="G661" s="278">
        <v>240771046647</v>
      </c>
      <c r="H661" s="278">
        <v>275028731266</v>
      </c>
    </row>
    <row r="662" spans="1:8" s="200" customFormat="1" ht="17.100000000000001" customHeight="1">
      <c r="A662" s="199"/>
      <c r="B662" s="214" t="s">
        <v>301</v>
      </c>
      <c r="C662" s="215"/>
      <c r="D662" s="215"/>
      <c r="E662" s="216"/>
      <c r="F662" s="217"/>
      <c r="G662" s="254">
        <v>167999619738</v>
      </c>
      <c r="H662" s="254">
        <v>174332036739</v>
      </c>
    </row>
    <row r="663" spans="1:8" s="200" customFormat="1" ht="17.100000000000001" customHeight="1">
      <c r="A663" s="199"/>
      <c r="B663" s="215" t="s">
        <v>506</v>
      </c>
      <c r="C663" s="215"/>
      <c r="D663" s="215"/>
      <c r="E663" s="216"/>
      <c r="F663" s="217"/>
      <c r="G663" s="254">
        <v>2137171060</v>
      </c>
      <c r="H663" s="254">
        <v>998666277</v>
      </c>
    </row>
    <row r="664" spans="1:8" s="200" customFormat="1" ht="17.100000000000001" customHeight="1">
      <c r="A664" s="199"/>
      <c r="B664" s="215" t="s">
        <v>580</v>
      </c>
      <c r="C664" s="215"/>
      <c r="D664" s="215"/>
      <c r="E664" s="216"/>
      <c r="F664" s="217"/>
      <c r="G664" s="254">
        <v>0</v>
      </c>
      <c r="H664" s="254"/>
    </row>
    <row r="665" spans="1:8" s="200" customFormat="1" ht="17.100000000000001" customHeight="1">
      <c r="A665" s="199"/>
      <c r="B665" s="214" t="s">
        <v>350</v>
      </c>
      <c r="C665" s="215"/>
      <c r="D665" s="215"/>
      <c r="E665" s="216"/>
      <c r="F665" s="217"/>
      <c r="G665" s="254">
        <v>12119013030</v>
      </c>
      <c r="H665" s="254">
        <v>26303207233</v>
      </c>
    </row>
    <row r="666" spans="1:8" s="127" customFormat="1" ht="18" customHeight="1">
      <c r="A666" s="283"/>
      <c r="B666" s="214" t="s">
        <v>47</v>
      </c>
      <c r="C666" s="445"/>
      <c r="D666" s="445"/>
      <c r="E666" s="257"/>
      <c r="F666" s="446"/>
      <c r="G666" s="286">
        <v>58251084777</v>
      </c>
      <c r="H666" s="286">
        <v>29342095809</v>
      </c>
    </row>
    <row r="667" spans="1:8" s="127" customFormat="1" ht="18.75" customHeight="1">
      <c r="A667" s="758" t="s">
        <v>124</v>
      </c>
      <c r="B667" s="759"/>
      <c r="C667" s="759"/>
      <c r="D667" s="759"/>
      <c r="E667" s="260"/>
      <c r="F667" s="261"/>
      <c r="G667" s="11">
        <v>481277935252</v>
      </c>
      <c r="H667" s="11">
        <v>506004737324</v>
      </c>
    </row>
    <row r="668" spans="1:8" s="127" customFormat="1" ht="28.5" customHeight="1">
      <c r="A668" s="272"/>
      <c r="B668" s="272"/>
      <c r="C668" s="272"/>
      <c r="D668" s="272"/>
      <c r="E668" s="260"/>
      <c r="F668" s="272"/>
      <c r="G668" s="366"/>
      <c r="H668" s="366"/>
    </row>
    <row r="669" spans="1:8" s="127" customFormat="1" ht="18" customHeight="1">
      <c r="A669" s="760" t="s">
        <v>201</v>
      </c>
      <c r="B669" s="762" t="s">
        <v>283</v>
      </c>
      <c r="C669" s="763"/>
      <c r="D669" s="763"/>
      <c r="E669" s="183"/>
      <c r="F669" s="226"/>
      <c r="G669" s="227" t="s">
        <v>584</v>
      </c>
      <c r="H669" s="227" t="s">
        <v>556</v>
      </c>
    </row>
    <row r="670" spans="1:8" s="127" customFormat="1" ht="15.75" customHeight="1">
      <c r="A670" s="761"/>
      <c r="B670" s="754"/>
      <c r="C670" s="755"/>
      <c r="D670" s="755"/>
      <c r="E670" s="229"/>
      <c r="F670" s="230"/>
      <c r="G670" s="274" t="s">
        <v>217</v>
      </c>
      <c r="H670" s="231" t="s">
        <v>217</v>
      </c>
    </row>
    <row r="671" spans="1:8" s="200" customFormat="1" ht="15" customHeight="1">
      <c r="A671" s="275"/>
      <c r="B671" s="367" t="s">
        <v>251</v>
      </c>
      <c r="C671" s="368"/>
      <c r="D671" s="368"/>
      <c r="E671" s="235"/>
      <c r="F671" s="277"/>
      <c r="G671" s="447">
        <v>176577514750</v>
      </c>
      <c r="H671" s="448">
        <v>145338119959</v>
      </c>
    </row>
    <row r="672" spans="1:8" s="127" customFormat="1" ht="17.100000000000001" customHeight="1">
      <c r="A672" s="197"/>
      <c r="B672" s="214" t="s">
        <v>301</v>
      </c>
      <c r="C672" s="215"/>
      <c r="D672" s="215"/>
      <c r="E672" s="216"/>
      <c r="F672" s="217"/>
      <c r="G672" s="2">
        <v>19019143220</v>
      </c>
      <c r="H672" s="2">
        <v>28822478376</v>
      </c>
    </row>
    <row r="673" spans="1:8" s="127" customFormat="1" ht="17.100000000000001" customHeight="1">
      <c r="A673" s="197"/>
      <c r="B673" s="215" t="s">
        <v>506</v>
      </c>
      <c r="C673" s="215"/>
      <c r="D673" s="215"/>
      <c r="E673" s="216"/>
      <c r="F673" s="217"/>
      <c r="G673" s="2">
        <v>21241557996</v>
      </c>
      <c r="H673" s="2">
        <v>3929968200</v>
      </c>
    </row>
    <row r="674" spans="1:8" s="127" customFormat="1" ht="17.100000000000001" customHeight="1">
      <c r="A674" s="197"/>
      <c r="B674" s="215" t="s">
        <v>572</v>
      </c>
      <c r="C674" s="215"/>
      <c r="D674" s="215"/>
      <c r="E674" s="216"/>
      <c r="F674" s="217"/>
      <c r="G674" s="2">
        <v>20530000</v>
      </c>
      <c r="H674" s="2"/>
    </row>
    <row r="675" spans="1:8" s="127" customFormat="1" ht="18" customHeight="1">
      <c r="A675" s="197"/>
      <c r="B675" s="214" t="s">
        <v>350</v>
      </c>
      <c r="C675" s="215"/>
      <c r="D675" s="215"/>
      <c r="E675" s="216"/>
      <c r="F675" s="217"/>
      <c r="G675" s="2">
        <v>10768537092</v>
      </c>
      <c r="H675" s="2">
        <v>6249199041</v>
      </c>
    </row>
    <row r="676" spans="1:8" s="127" customFormat="1" ht="17.100000000000001" customHeight="1">
      <c r="A676" s="283"/>
      <c r="B676" s="805" t="s">
        <v>47</v>
      </c>
      <c r="C676" s="806"/>
      <c r="D676" s="806"/>
      <c r="E676" s="806"/>
      <c r="F676" s="446"/>
      <c r="G676" s="538">
        <v>5803184650</v>
      </c>
      <c r="H676" s="449">
        <v>5949763428</v>
      </c>
    </row>
    <row r="677" spans="1:8" s="127" customFormat="1" ht="18" customHeight="1">
      <c r="A677" s="758" t="s">
        <v>124</v>
      </c>
      <c r="B677" s="759"/>
      <c r="C677" s="759"/>
      <c r="D677" s="759"/>
      <c r="E677" s="260"/>
      <c r="F677" s="261"/>
      <c r="G677" s="288">
        <v>233430467708</v>
      </c>
      <c r="H677" s="288">
        <v>190289529004</v>
      </c>
    </row>
    <row r="678" spans="1:8" s="127" customFormat="1" ht="2.25" hidden="1" customHeight="1">
      <c r="A678" s="266"/>
      <c r="B678" s="266"/>
      <c r="C678" s="266"/>
      <c r="D678" s="266"/>
      <c r="E678" s="260"/>
      <c r="F678" s="266"/>
      <c r="G678" s="365"/>
      <c r="H678" s="365"/>
    </row>
    <row r="679" spans="1:8" s="127" customFormat="1" ht="16.5" hidden="1" customHeight="1">
      <c r="A679" s="777" t="s">
        <v>212</v>
      </c>
      <c r="B679" s="778" t="s">
        <v>284</v>
      </c>
      <c r="C679" s="779"/>
      <c r="D679" s="779"/>
      <c r="E679" s="183"/>
      <c r="F679" s="291"/>
      <c r="G679" s="183" t="str">
        <f>$G$9</f>
        <v>30/09/2017</v>
      </c>
      <c r="H679" s="450" t="str">
        <f>$H$9</f>
        <v>01/01/2017</v>
      </c>
    </row>
    <row r="680" spans="1:8" s="127" customFormat="1" ht="16.5" hidden="1" customHeight="1">
      <c r="A680" s="761"/>
      <c r="B680" s="780"/>
      <c r="C680" s="781"/>
      <c r="D680" s="781"/>
      <c r="E680" s="183"/>
      <c r="F680" s="268"/>
      <c r="G680" s="274" t="s">
        <v>217</v>
      </c>
      <c r="H680" s="231" t="s">
        <v>217</v>
      </c>
    </row>
    <row r="681" spans="1:8" s="200" customFormat="1" ht="16.5" hidden="1" customHeight="1">
      <c r="A681" s="199"/>
      <c r="B681" s="214" t="s">
        <v>251</v>
      </c>
      <c r="C681" s="215"/>
      <c r="D681" s="215"/>
      <c r="E681" s="183"/>
      <c r="F681" s="277"/>
      <c r="G681" s="451" t="e">
        <f>BS!#REF!</f>
        <v>#REF!</v>
      </c>
      <c r="H681" s="451">
        <v>8806330918</v>
      </c>
    </row>
    <row r="682" spans="1:8" s="127" customFormat="1" ht="16.5" hidden="1" customHeight="1">
      <c r="A682" s="197"/>
      <c r="B682" s="214" t="s">
        <v>301</v>
      </c>
      <c r="C682" s="215"/>
      <c r="D682" s="215"/>
      <c r="E682" s="183"/>
      <c r="F682" s="217"/>
      <c r="G682" s="183" t="e">
        <f>BS!#REF!</f>
        <v>#REF!</v>
      </c>
      <c r="H682" s="452">
        <v>361521020</v>
      </c>
    </row>
    <row r="683" spans="1:8" s="127" customFormat="1" ht="16.5" hidden="1" customHeight="1">
      <c r="A683" s="197"/>
      <c r="B683" s="214" t="s">
        <v>350</v>
      </c>
      <c r="C683" s="215"/>
      <c r="D683" s="215"/>
      <c r="E683" s="183"/>
      <c r="F683" s="217"/>
      <c r="G683" s="183" t="e">
        <f>BS!#REF!</f>
        <v>#REF!</v>
      </c>
      <c r="H683" s="453">
        <v>461655264</v>
      </c>
    </row>
    <row r="684" spans="1:8" s="200" customFormat="1" ht="16.5" hidden="1" customHeight="1">
      <c r="A684" s="199"/>
      <c r="B684" s="765" t="s">
        <v>349</v>
      </c>
      <c r="C684" s="766"/>
      <c r="D684" s="766"/>
      <c r="E684" s="183"/>
      <c r="F684" s="371"/>
      <c r="G684" s="183" t="e">
        <f>BS!#REF!</f>
        <v>#REF!</v>
      </c>
      <c r="H684" s="452">
        <v>383866569</v>
      </c>
    </row>
    <row r="685" spans="1:8" s="127" customFormat="1" ht="16.5" hidden="1" customHeight="1">
      <c r="A685" s="197"/>
      <c r="B685" s="765" t="s">
        <v>43</v>
      </c>
      <c r="C685" s="766"/>
      <c r="D685" s="766"/>
      <c r="E685" s="183"/>
      <c r="F685" s="371"/>
      <c r="G685" s="183" t="e">
        <f>BS!#REF!</f>
        <v>#REF!</v>
      </c>
      <c r="H685" s="452"/>
    </row>
    <row r="686" spans="1:8" s="127" customFormat="1" ht="16.5" hidden="1" customHeight="1">
      <c r="A686" s="197"/>
      <c r="B686" s="765" t="s">
        <v>47</v>
      </c>
      <c r="C686" s="766"/>
      <c r="D686" s="766"/>
      <c r="E686" s="183"/>
      <c r="F686" s="371"/>
      <c r="G686" s="183" t="e">
        <f>BS!#REF!</f>
        <v>#REF!</v>
      </c>
      <c r="H686" s="453">
        <v>4373848238</v>
      </c>
    </row>
    <row r="687" spans="1:8" s="200" customFormat="1" ht="15" hidden="1" customHeight="1">
      <c r="A687" s="454"/>
      <c r="B687" s="376" t="s">
        <v>52</v>
      </c>
      <c r="C687" s="284"/>
      <c r="D687" s="352"/>
      <c r="E687" s="183"/>
      <c r="F687" s="352"/>
      <c r="G687" s="183">
        <v>54000000</v>
      </c>
      <c r="H687" s="455">
        <v>54000000</v>
      </c>
    </row>
    <row r="688" spans="1:8" s="127" customFormat="1" ht="17.25" hidden="1" customHeight="1">
      <c r="A688" s="782" t="s">
        <v>124</v>
      </c>
      <c r="B688" s="783"/>
      <c r="C688" s="783"/>
      <c r="D688" s="783"/>
      <c r="E688" s="183"/>
      <c r="F688" s="267"/>
      <c r="G688" s="183" t="e">
        <f>SUM(G681:G686)</f>
        <v>#REF!</v>
      </c>
      <c r="H688" s="456">
        <f>SUM(H681:H686)</f>
        <v>14387222009</v>
      </c>
    </row>
    <row r="689" spans="1:8" s="127" customFormat="1" ht="23.25" customHeight="1">
      <c r="A689" s="272"/>
      <c r="B689" s="272"/>
      <c r="C689" s="272"/>
      <c r="D689" s="272"/>
      <c r="E689" s="229"/>
      <c r="F689" s="272"/>
      <c r="G689" s="229"/>
      <c r="H689" s="366"/>
    </row>
    <row r="690" spans="1:8" s="127" customFormat="1" ht="15.75" customHeight="1">
      <c r="A690" s="777" t="s">
        <v>212</v>
      </c>
      <c r="B690" s="752" t="s">
        <v>337</v>
      </c>
      <c r="C690" s="753"/>
      <c r="D690" s="753"/>
      <c r="E690" s="183"/>
      <c r="F690" s="403"/>
      <c r="G690" s="450" t="s">
        <v>584</v>
      </c>
      <c r="H690" s="450" t="s">
        <v>556</v>
      </c>
    </row>
    <row r="691" spans="1:8" s="127" customFormat="1" ht="11.25" customHeight="1">
      <c r="A691" s="761"/>
      <c r="B691" s="754"/>
      <c r="C691" s="755"/>
      <c r="D691" s="755"/>
      <c r="E691" s="229"/>
      <c r="F691" s="230"/>
      <c r="G691" s="274" t="s">
        <v>217</v>
      </c>
      <c r="H691" s="231" t="s">
        <v>217</v>
      </c>
    </row>
    <row r="692" spans="1:8" s="127" customFormat="1" ht="18" customHeight="1">
      <c r="A692" s="422"/>
      <c r="B692" s="367" t="s">
        <v>251</v>
      </c>
      <c r="C692" s="368"/>
      <c r="D692" s="368"/>
      <c r="E692" s="260"/>
      <c r="F692" s="277"/>
      <c r="G692" s="278">
        <v>322977384</v>
      </c>
      <c r="H692" s="278">
        <v>300683622</v>
      </c>
    </row>
    <row r="693" spans="1:8" s="127" customFormat="1" ht="17.25" hidden="1" customHeight="1">
      <c r="A693" s="198"/>
      <c r="B693" s="249"/>
      <c r="C693" s="250"/>
      <c r="D693" s="250"/>
      <c r="E693" s="183"/>
      <c r="F693" s="251"/>
      <c r="G693" s="252"/>
      <c r="H693" s="252"/>
    </row>
    <row r="694" spans="1:8" s="127" customFormat="1" ht="17.25" hidden="1" customHeight="1">
      <c r="A694" s="198"/>
      <c r="B694" s="249"/>
      <c r="C694" s="250"/>
      <c r="D694" s="250"/>
      <c r="E694" s="183"/>
      <c r="F694" s="251"/>
      <c r="G694" s="252"/>
      <c r="H694" s="252"/>
    </row>
    <row r="695" spans="1:8" s="127" customFormat="1" ht="17.25" hidden="1" customHeight="1">
      <c r="A695" s="198"/>
      <c r="B695" s="249"/>
      <c r="C695" s="250"/>
      <c r="D695" s="250"/>
      <c r="E695" s="183"/>
      <c r="F695" s="251"/>
      <c r="G695" s="252"/>
      <c r="H695" s="252"/>
    </row>
    <row r="696" spans="1:8" s="127" customFormat="1" ht="17.25" hidden="1" customHeight="1">
      <c r="A696" s="198"/>
      <c r="B696" s="249"/>
      <c r="C696" s="250"/>
      <c r="D696" s="250"/>
      <c r="E696" s="183"/>
      <c r="F696" s="251"/>
      <c r="G696" s="252"/>
      <c r="H696" s="252"/>
    </row>
    <row r="697" spans="1:8" s="127" customFormat="1" ht="17.25" hidden="1" customHeight="1">
      <c r="A697" s="198"/>
      <c r="B697" s="249"/>
      <c r="C697" s="250"/>
      <c r="D697" s="250"/>
      <c r="E697" s="183"/>
      <c r="F697" s="251"/>
      <c r="G697" s="252"/>
      <c r="H697" s="252"/>
    </row>
    <row r="698" spans="1:8" s="127" customFormat="1" ht="17.25" hidden="1" customHeight="1">
      <c r="A698" s="327"/>
      <c r="B698" s="256"/>
      <c r="C698" s="285"/>
      <c r="D698" s="285"/>
      <c r="E698" s="183"/>
      <c r="F698" s="258"/>
      <c r="G698" s="183"/>
      <c r="H698" s="287"/>
    </row>
    <row r="699" spans="1:8" s="127" customFormat="1" ht="17.25" customHeight="1">
      <c r="A699" s="768" t="s">
        <v>124</v>
      </c>
      <c r="B699" s="768"/>
      <c r="C699" s="768"/>
      <c r="D699" s="758"/>
      <c r="E699" s="229"/>
      <c r="F699" s="261"/>
      <c r="G699" s="288">
        <v>322977384</v>
      </c>
      <c r="H699" s="288">
        <v>300683622</v>
      </c>
    </row>
    <row r="700" spans="1:8" s="127" customFormat="1" ht="28.5" customHeight="1">
      <c r="A700" s="224"/>
      <c r="B700" s="263"/>
      <c r="C700" s="263"/>
      <c r="D700" s="263"/>
      <c r="E700" s="229"/>
      <c r="F700" s="263"/>
      <c r="G700" s="289"/>
      <c r="H700" s="289"/>
    </row>
    <row r="701" spans="1:8" s="127" customFormat="1" ht="15" customHeight="1">
      <c r="A701" s="760" t="s">
        <v>218</v>
      </c>
      <c r="B701" s="752" t="s">
        <v>551</v>
      </c>
      <c r="C701" s="753"/>
      <c r="D701" s="779"/>
      <c r="E701" s="183"/>
      <c r="F701" s="756" t="s">
        <v>308</v>
      </c>
      <c r="G701" s="450" t="s">
        <v>584</v>
      </c>
      <c r="H701" s="450" t="s">
        <v>556</v>
      </c>
    </row>
    <row r="702" spans="1:8" s="127" customFormat="1" ht="11.25" customHeight="1">
      <c r="A702" s="761"/>
      <c r="B702" s="754"/>
      <c r="C702" s="755"/>
      <c r="D702" s="781"/>
      <c r="E702" s="315"/>
      <c r="F702" s="757"/>
      <c r="G702" s="274" t="s">
        <v>217</v>
      </c>
      <c r="H702" s="231" t="s">
        <v>217</v>
      </c>
    </row>
    <row r="703" spans="1:8" s="126" customFormat="1" ht="21" customHeight="1">
      <c r="A703" s="232"/>
      <c r="B703" s="588" t="s">
        <v>553</v>
      </c>
      <c r="C703" s="345"/>
      <c r="D703" s="457"/>
      <c r="E703" s="458"/>
      <c r="F703" s="459"/>
      <c r="G703" s="347">
        <v>8358264500</v>
      </c>
      <c r="H703" s="347">
        <v>14931218035</v>
      </c>
    </row>
    <row r="704" spans="1:8" s="126" customFormat="1" ht="21" customHeight="1">
      <c r="A704" s="198"/>
      <c r="B704" s="583" t="s">
        <v>554</v>
      </c>
      <c r="C704" s="584"/>
      <c r="D704" s="585"/>
      <c r="E704" s="202"/>
      <c r="F704" s="160"/>
      <c r="G704" s="586"/>
      <c r="H704" s="254"/>
    </row>
    <row r="705" spans="1:8" s="127" customFormat="1" ht="15" customHeight="1">
      <c r="A705" s="197"/>
      <c r="B705" s="583" t="s">
        <v>539</v>
      </c>
      <c r="C705" s="584"/>
      <c r="D705" s="585"/>
      <c r="E705" s="202"/>
      <c r="F705" s="160">
        <v>0.125</v>
      </c>
      <c r="G705" s="254"/>
      <c r="H705" s="254">
        <v>7500000000</v>
      </c>
    </row>
    <row r="706" spans="1:8" s="127" customFormat="1" ht="18" customHeight="1">
      <c r="A706" s="197"/>
      <c r="B706" s="583" t="s">
        <v>545</v>
      </c>
      <c r="C706" s="584"/>
      <c r="D706" s="585"/>
      <c r="E706" s="202"/>
      <c r="F706" s="160"/>
      <c r="G706" s="254">
        <v>1000000000</v>
      </c>
      <c r="H706" s="254">
        <v>1000000000</v>
      </c>
    </row>
    <row r="707" spans="1:8" s="127" customFormat="1" ht="15.75" customHeight="1">
      <c r="A707" s="197"/>
      <c r="B707" s="583" t="s">
        <v>528</v>
      </c>
      <c r="C707" s="583"/>
      <c r="D707" s="586"/>
      <c r="E707" s="540"/>
      <c r="F707" s="160">
        <v>0.12</v>
      </c>
      <c r="G707" s="254">
        <v>3600000000</v>
      </c>
      <c r="H707" s="254">
        <v>3600000000</v>
      </c>
    </row>
    <row r="708" spans="1:8" s="127" customFormat="1" ht="18.75" customHeight="1">
      <c r="A708" s="197"/>
      <c r="B708" s="583" t="s">
        <v>249</v>
      </c>
      <c r="C708" s="583"/>
      <c r="D708" s="586"/>
      <c r="E708" s="540"/>
      <c r="F708" s="160"/>
      <c r="G708" s="254">
        <v>109858035</v>
      </c>
      <c r="H708" s="254">
        <v>109858035</v>
      </c>
    </row>
    <row r="709" spans="1:8" s="127" customFormat="1" ht="18" customHeight="1">
      <c r="A709" s="197"/>
      <c r="B709" s="583" t="s">
        <v>554</v>
      </c>
      <c r="C709" s="583"/>
      <c r="D709" s="586"/>
      <c r="E709" s="540"/>
      <c r="F709" s="160"/>
      <c r="G709" s="254">
        <v>2721360000</v>
      </c>
      <c r="H709" s="254">
        <v>2721360000</v>
      </c>
    </row>
    <row r="710" spans="1:8" s="127" customFormat="1" ht="18" customHeight="1">
      <c r="A710" s="586"/>
      <c r="B710" s="587" t="s">
        <v>597</v>
      </c>
      <c r="C710" s="587"/>
      <c r="D710" s="586"/>
      <c r="E710" s="566"/>
      <c r="F710" s="165"/>
      <c r="G710" s="589">
        <v>927046465</v>
      </c>
      <c r="H710" s="586"/>
    </row>
    <row r="711" spans="1:8" s="126" customFormat="1" ht="16.5" customHeight="1">
      <c r="A711" s="327"/>
      <c r="B711" s="590" t="s">
        <v>393</v>
      </c>
      <c r="C711" s="591"/>
      <c r="D711" s="591"/>
      <c r="E711" s="591"/>
      <c r="F711" s="591"/>
      <c r="G711" s="591"/>
      <c r="H711" s="591"/>
    </row>
    <row r="712" spans="1:8" s="387" customFormat="1" ht="18.75" customHeight="1">
      <c r="A712" s="758" t="s">
        <v>124</v>
      </c>
      <c r="B712" s="759"/>
      <c r="C712" s="759"/>
      <c r="D712" s="759"/>
      <c r="E712" s="594"/>
      <c r="F712" s="591"/>
      <c r="G712" s="468">
        <v>8358264500</v>
      </c>
      <c r="H712" s="468">
        <v>14931218035</v>
      </c>
    </row>
    <row r="713" spans="1:8" s="387" customFormat="1" ht="18.75" customHeight="1">
      <c r="A713" s="462"/>
      <c r="B713" s="224"/>
      <c r="C713" s="224"/>
      <c r="D713" s="224"/>
      <c r="E713" s="593"/>
      <c r="F713" s="154"/>
      <c r="G713" s="592"/>
      <c r="H713" s="592"/>
    </row>
    <row r="714" spans="1:8" s="387" customFormat="1" ht="18.75" customHeight="1">
      <c r="A714" s="462"/>
      <c r="B714" s="224"/>
      <c r="C714" s="224"/>
      <c r="D714" s="224"/>
      <c r="E714" s="593"/>
      <c r="F714" s="154"/>
      <c r="G714" s="592"/>
      <c r="H714" s="592"/>
    </row>
    <row r="715" spans="1:8" s="127" customFormat="1" ht="14.25" customHeight="1">
      <c r="A715" s="760" t="s">
        <v>202</v>
      </c>
      <c r="B715" s="762" t="s">
        <v>285</v>
      </c>
      <c r="C715" s="763"/>
      <c r="D715" s="763"/>
      <c r="E715" s="225"/>
      <c r="F715" s="226"/>
      <c r="G715" s="227" t="s">
        <v>584</v>
      </c>
      <c r="H715" s="227" t="s">
        <v>556</v>
      </c>
    </row>
    <row r="716" spans="1:8" s="127" customFormat="1" ht="9.75" customHeight="1">
      <c r="A716" s="761"/>
      <c r="B716" s="754"/>
      <c r="C716" s="755"/>
      <c r="D716" s="755"/>
      <c r="E716" s="229"/>
      <c r="F716" s="230"/>
      <c r="G716" s="274" t="s">
        <v>217</v>
      </c>
      <c r="H716" s="231" t="s">
        <v>217</v>
      </c>
    </row>
    <row r="717" spans="1:8" s="127" customFormat="1" ht="15" customHeight="1">
      <c r="A717" s="422"/>
      <c r="B717" s="367" t="s">
        <v>251</v>
      </c>
      <c r="C717" s="368"/>
      <c r="D717" s="368"/>
      <c r="E717" s="235"/>
      <c r="F717" s="277"/>
      <c r="G717" s="2">
        <v>172420235926</v>
      </c>
      <c r="H717" s="2">
        <v>183467928680</v>
      </c>
    </row>
    <row r="718" spans="1:8" s="200" customFormat="1" ht="15" customHeight="1">
      <c r="A718" s="199"/>
      <c r="B718" s="214" t="s">
        <v>301</v>
      </c>
      <c r="C718" s="215"/>
      <c r="D718" s="215"/>
      <c r="E718" s="216"/>
      <c r="F718" s="217"/>
      <c r="G718" s="2">
        <v>107527247823</v>
      </c>
      <c r="H718" s="2">
        <v>107305529140</v>
      </c>
    </row>
    <row r="719" spans="1:8" s="200" customFormat="1" ht="15" customHeight="1">
      <c r="A719" s="199"/>
      <c r="B719" s="215" t="s">
        <v>506</v>
      </c>
      <c r="C719" s="215"/>
      <c r="D719" s="215"/>
      <c r="E719" s="216"/>
      <c r="F719" s="217"/>
      <c r="G719" s="2">
        <v>2434524310</v>
      </c>
      <c r="H719" s="2">
        <v>2288612192</v>
      </c>
    </row>
    <row r="720" spans="1:8" s="200" customFormat="1" ht="15" customHeight="1">
      <c r="A720" s="199"/>
      <c r="B720" s="215" t="s">
        <v>581</v>
      </c>
      <c r="C720" s="215"/>
      <c r="D720" s="215"/>
      <c r="E720" s="216"/>
      <c r="F720" s="217"/>
      <c r="G720" s="2">
        <v>59335977</v>
      </c>
      <c r="H720" s="2"/>
    </row>
    <row r="721" spans="1:8" s="127" customFormat="1" ht="16.5" customHeight="1">
      <c r="A721" s="197"/>
      <c r="B721" s="214" t="s">
        <v>350</v>
      </c>
      <c r="C721" s="215"/>
      <c r="D721" s="215"/>
      <c r="E721" s="216"/>
      <c r="F721" s="217"/>
      <c r="G721" s="2">
        <v>14573919895</v>
      </c>
      <c r="H721" s="2">
        <v>29273292007</v>
      </c>
    </row>
    <row r="722" spans="1:8" s="127" customFormat="1" ht="17.100000000000001" customHeight="1">
      <c r="A722" s="283"/>
      <c r="B722" s="376" t="s">
        <v>47</v>
      </c>
      <c r="C722" s="284"/>
      <c r="D722" s="284"/>
      <c r="E722" s="257"/>
      <c r="F722" s="352"/>
      <c r="G722" s="2">
        <v>24304171139</v>
      </c>
      <c r="H722" s="449">
        <v>23243335234</v>
      </c>
    </row>
    <row r="723" spans="1:8" s="127" customFormat="1" ht="14.25" customHeight="1">
      <c r="A723" s="758" t="s">
        <v>124</v>
      </c>
      <c r="B723" s="759"/>
      <c r="C723" s="759"/>
      <c r="D723" s="759"/>
      <c r="E723" s="260"/>
      <c r="F723" s="261"/>
      <c r="G723" s="11">
        <v>321319435070</v>
      </c>
      <c r="H723" s="11">
        <v>345578697253</v>
      </c>
    </row>
    <row r="724" spans="1:8" s="127" customFormat="1" ht="15" customHeight="1">
      <c r="A724" s="224"/>
      <c r="B724" s="224"/>
      <c r="C724" s="224"/>
      <c r="D724" s="224"/>
      <c r="E724" s="183"/>
      <c r="F724" s="266"/>
      <c r="G724" s="262"/>
      <c r="H724" s="262"/>
    </row>
    <row r="725" spans="1:8" s="127" customFormat="1" ht="10.5" customHeight="1">
      <c r="A725" s="224"/>
      <c r="B725" s="224"/>
      <c r="C725" s="224"/>
      <c r="D725" s="224"/>
      <c r="E725" s="183"/>
      <c r="F725" s="224"/>
      <c r="G725" s="6"/>
      <c r="H725" s="6"/>
    </row>
    <row r="726" spans="1:8" s="127" customFormat="1" ht="17.100000000000001" customHeight="1">
      <c r="A726" s="760" t="s">
        <v>203</v>
      </c>
      <c r="B726" s="762" t="s">
        <v>81</v>
      </c>
      <c r="C726" s="763"/>
      <c r="D726" s="763"/>
      <c r="E726" s="225"/>
      <c r="F726" s="226"/>
      <c r="G726" s="227" t="s">
        <v>584</v>
      </c>
      <c r="H726" s="227" t="s">
        <v>556</v>
      </c>
    </row>
    <row r="727" spans="1:8" s="127" customFormat="1" ht="16.5" customHeight="1">
      <c r="A727" s="761"/>
      <c r="B727" s="754"/>
      <c r="C727" s="755"/>
      <c r="D727" s="755"/>
      <c r="E727" s="229"/>
      <c r="F727" s="230"/>
      <c r="G727" s="274" t="s">
        <v>217</v>
      </c>
      <c r="H727" s="231" t="s">
        <v>217</v>
      </c>
    </row>
    <row r="728" spans="1:8" s="127" customFormat="1" ht="15" customHeight="1">
      <c r="A728" s="422"/>
      <c r="B728" s="367" t="s">
        <v>251</v>
      </c>
      <c r="C728" s="368"/>
      <c r="D728" s="368"/>
      <c r="E728" s="235"/>
      <c r="F728" s="277"/>
      <c r="G728" s="282">
        <v>108320086287</v>
      </c>
      <c r="H728">
        <v>10295165848</v>
      </c>
    </row>
    <row r="729" spans="1:8" s="200" customFormat="1" ht="15" customHeight="1">
      <c r="A729" s="199"/>
      <c r="B729" s="214" t="s">
        <v>301</v>
      </c>
      <c r="C729" s="215"/>
      <c r="D729" s="215"/>
      <c r="E729" s="216"/>
      <c r="F729" s="217"/>
      <c r="G729" s="282">
        <v>24251036055</v>
      </c>
      <c r="H729" s="282">
        <v>39833252600</v>
      </c>
    </row>
    <row r="730" spans="1:8" s="200" customFormat="1" ht="15" customHeight="1">
      <c r="A730" s="199"/>
      <c r="B730" s="215" t="s">
        <v>506</v>
      </c>
      <c r="C730" s="215"/>
      <c r="D730" s="215"/>
      <c r="E730" s="216"/>
      <c r="F730" s="217"/>
      <c r="G730" s="282">
        <v>22540052051</v>
      </c>
      <c r="H730" s="282">
        <v>70360720</v>
      </c>
    </row>
    <row r="731" spans="1:8" s="127" customFormat="1" ht="15" customHeight="1">
      <c r="A731" s="197"/>
      <c r="B731" s="214" t="s">
        <v>350</v>
      </c>
      <c r="C731" s="215"/>
      <c r="D731" s="215"/>
      <c r="E731" s="216"/>
      <c r="F731" s="217"/>
      <c r="G731" s="282">
        <v>8734645658</v>
      </c>
      <c r="H731" s="282">
        <v>2765371025</v>
      </c>
    </row>
    <row r="732" spans="1:8" s="127" customFormat="1" ht="15" customHeight="1">
      <c r="A732" s="283"/>
      <c r="B732" s="376" t="s">
        <v>47</v>
      </c>
      <c r="C732" s="284"/>
      <c r="D732" s="284"/>
      <c r="E732" s="257"/>
      <c r="F732" s="352"/>
      <c r="G732" s="282">
        <v>3537573316</v>
      </c>
      <c r="H732" s="455">
        <v>3075225770</v>
      </c>
    </row>
    <row r="733" spans="1:8" s="127" customFormat="1" ht="18" customHeight="1">
      <c r="A733" s="758" t="s">
        <v>124</v>
      </c>
      <c r="B733" s="759"/>
      <c r="C733" s="759"/>
      <c r="D733" s="759"/>
      <c r="E733" s="183"/>
      <c r="F733" s="261"/>
      <c r="G733" s="11">
        <v>167383393367</v>
      </c>
      <c r="H733" s="11">
        <v>56039375963</v>
      </c>
    </row>
    <row r="734" spans="1:8" s="127" customFormat="1" ht="31.5" customHeight="1">
      <c r="A734" s="272"/>
      <c r="B734" s="272"/>
      <c r="C734" s="272"/>
      <c r="D734" s="272"/>
      <c r="E734" s="260"/>
      <c r="F734" s="272"/>
      <c r="G734" s="366"/>
      <c r="H734" s="366"/>
    </row>
    <row r="735" spans="1:8" s="126" customFormat="1" ht="17.100000000000001" customHeight="1">
      <c r="A735" s="760" t="s">
        <v>204</v>
      </c>
      <c r="B735" s="762" t="s">
        <v>266</v>
      </c>
      <c r="C735" s="763"/>
      <c r="D735" s="763"/>
      <c r="E735" s="225"/>
      <c r="F735" s="226"/>
      <c r="G735" s="420" t="s">
        <v>593</v>
      </c>
      <c r="H735" s="420" t="s">
        <v>594</v>
      </c>
    </row>
    <row r="736" spans="1:8" s="127" customFormat="1" ht="15" customHeight="1">
      <c r="A736" s="761"/>
      <c r="B736" s="754"/>
      <c r="C736" s="755"/>
      <c r="D736" s="755"/>
      <c r="E736" s="229"/>
      <c r="F736" s="230"/>
      <c r="G736" s="274" t="s">
        <v>217</v>
      </c>
      <c r="H736" s="231" t="s">
        <v>217</v>
      </c>
    </row>
    <row r="737" spans="1:8" s="127" customFormat="1" ht="18" customHeight="1">
      <c r="A737" s="422"/>
      <c r="B737" s="367" t="s">
        <v>266</v>
      </c>
      <c r="C737" s="368"/>
      <c r="D737" s="368"/>
      <c r="E737" s="260"/>
      <c r="F737" s="277"/>
      <c r="G737" s="282">
        <v>9184982905</v>
      </c>
      <c r="H737">
        <v>7521163480</v>
      </c>
    </row>
    <row r="738" spans="1:8" s="127" customFormat="1" ht="18" customHeight="1">
      <c r="A738" s="758" t="s">
        <v>124</v>
      </c>
      <c r="B738" s="759" t="s">
        <v>124</v>
      </c>
      <c r="C738" s="759"/>
      <c r="D738" s="759"/>
      <c r="E738" s="260"/>
      <c r="F738" s="261"/>
      <c r="G738" s="11">
        <v>9184982905</v>
      </c>
      <c r="H738" s="11">
        <v>7521163480</v>
      </c>
    </row>
    <row r="739" spans="1:8" s="127" customFormat="1" ht="39" customHeight="1">
      <c r="A739" s="266"/>
      <c r="B739" s="266"/>
      <c r="C739" s="266"/>
      <c r="D739" s="266"/>
      <c r="E739" s="260"/>
      <c r="F739" s="266"/>
      <c r="G739" s="262"/>
      <c r="H739" s="262"/>
    </row>
    <row r="740" spans="1:8" s="127" customFormat="1" ht="16.5" customHeight="1">
      <c r="A740" s="760" t="s">
        <v>213</v>
      </c>
      <c r="B740" s="762" t="s">
        <v>286</v>
      </c>
      <c r="C740" s="763"/>
      <c r="D740" s="763"/>
      <c r="E740" s="183"/>
      <c r="F740" s="226"/>
      <c r="G740" s="420" t="s">
        <v>593</v>
      </c>
      <c r="H740" s="420" t="s">
        <v>594</v>
      </c>
    </row>
    <row r="741" spans="1:8" s="127" customFormat="1" ht="11.25" customHeight="1">
      <c r="A741" s="761"/>
      <c r="B741" s="754"/>
      <c r="C741" s="755"/>
      <c r="D741" s="755"/>
      <c r="E741" s="229"/>
      <c r="F741" s="230"/>
      <c r="G741" s="274" t="s">
        <v>217</v>
      </c>
      <c r="H741" s="231" t="s">
        <v>217</v>
      </c>
    </row>
    <row r="742" spans="1:8" s="127" customFormat="1" ht="18" customHeight="1">
      <c r="A742" s="422"/>
      <c r="B742" s="367" t="s">
        <v>251</v>
      </c>
      <c r="C742" s="368"/>
      <c r="D742" s="368"/>
      <c r="E742" s="235"/>
      <c r="F742" s="277"/>
      <c r="G742" s="536">
        <v>-4895454</v>
      </c>
      <c r="H742" s="536">
        <v>18363639</v>
      </c>
    </row>
    <row r="743" spans="1:8" s="127" customFormat="1" ht="18" customHeight="1">
      <c r="A743" s="199"/>
      <c r="B743" s="214" t="s">
        <v>301</v>
      </c>
      <c r="C743" s="215"/>
      <c r="D743" s="215"/>
      <c r="E743" s="216"/>
      <c r="F743" s="217"/>
      <c r="G743" s="536">
        <v>-54345006</v>
      </c>
      <c r="H743" s="536">
        <v>200000</v>
      </c>
    </row>
    <row r="744" spans="1:8" s="127" customFormat="1" ht="18" customHeight="1">
      <c r="A744" s="199"/>
      <c r="B744" s="215" t="s">
        <v>506</v>
      </c>
      <c r="C744" s="215"/>
      <c r="D744" s="215"/>
      <c r="E744" s="216"/>
      <c r="F744" s="217"/>
      <c r="G744" s="536">
        <v>6</v>
      </c>
      <c r="H744" s="536">
        <v>532683839</v>
      </c>
    </row>
    <row r="745" spans="1:8" s="127" customFormat="1" ht="18" customHeight="1">
      <c r="A745" s="197"/>
      <c r="B745" s="214" t="s">
        <v>350</v>
      </c>
      <c r="C745" s="250"/>
      <c r="D745" s="250"/>
      <c r="E745" s="216"/>
      <c r="F745" s="251"/>
      <c r="G745" s="536">
        <v>1000000</v>
      </c>
      <c r="H745" s="536"/>
    </row>
    <row r="746" spans="1:8" s="127" customFormat="1" ht="18" customHeight="1">
      <c r="A746" s="283"/>
      <c r="B746" s="376" t="s">
        <v>47</v>
      </c>
      <c r="C746" s="285"/>
      <c r="D746" s="285"/>
      <c r="E746" s="257"/>
      <c r="F746" s="258"/>
      <c r="G746" s="536">
        <v>1018181818</v>
      </c>
      <c r="H746" s="536">
        <v>82165148</v>
      </c>
    </row>
    <row r="747" spans="1:8" s="127" customFormat="1" ht="18" customHeight="1">
      <c r="A747" s="758" t="s">
        <v>124</v>
      </c>
      <c r="B747" s="759" t="s">
        <v>124</v>
      </c>
      <c r="C747" s="759"/>
      <c r="D747" s="759"/>
      <c r="E747" s="260"/>
      <c r="F747" s="261"/>
      <c r="G747" s="11">
        <v>959941364</v>
      </c>
      <c r="H747" s="11">
        <v>633412626</v>
      </c>
    </row>
    <row r="748" spans="1:8" s="127" customFormat="1" ht="31.5" customHeight="1">
      <c r="A748" s="266"/>
      <c r="B748" s="266"/>
      <c r="C748" s="266"/>
      <c r="D748" s="266"/>
      <c r="E748" s="225"/>
      <c r="F748" s="266"/>
      <c r="G748" s="262"/>
      <c r="H748" s="262"/>
    </row>
    <row r="749" spans="1:8" s="127" customFormat="1" ht="31.5" customHeight="1">
      <c r="A749" s="224"/>
      <c r="B749" s="224"/>
      <c r="C749" s="224"/>
      <c r="D749" s="224"/>
      <c r="E749" s="350"/>
      <c r="F749" s="224"/>
      <c r="G749" s="6"/>
      <c r="H749" s="6"/>
    </row>
    <row r="750" spans="1:8" s="127" customFormat="1" ht="31.5" customHeight="1">
      <c r="A750" s="224"/>
      <c r="B750" s="224"/>
      <c r="C750" s="224"/>
      <c r="D750" s="224"/>
      <c r="E750" s="350"/>
      <c r="F750" s="224"/>
      <c r="G750" s="6"/>
      <c r="H750" s="6"/>
    </row>
    <row r="751" spans="1:8" s="127" customFormat="1" ht="31.5" customHeight="1">
      <c r="A751" s="224"/>
      <c r="B751" s="224"/>
      <c r="C751" s="224"/>
      <c r="D751" s="224"/>
      <c r="E751" s="350"/>
      <c r="F751" s="224"/>
      <c r="G751" s="6"/>
      <c r="H751" s="6"/>
    </row>
    <row r="752" spans="1:8" s="127" customFormat="1" ht="14.25" customHeight="1">
      <c r="A752" s="224"/>
      <c r="B752" s="224"/>
      <c r="C752" s="224"/>
      <c r="D752" s="224"/>
      <c r="E752" s="350"/>
      <c r="F752" s="224"/>
      <c r="G752" s="6"/>
      <c r="H752" s="6"/>
    </row>
    <row r="753" spans="1:8" s="127" customFormat="1" ht="17.100000000000001" customHeight="1">
      <c r="A753" s="760" t="s">
        <v>214</v>
      </c>
      <c r="B753" s="762" t="s">
        <v>267</v>
      </c>
      <c r="C753" s="763"/>
      <c r="D753" s="763"/>
      <c r="E753" s="225"/>
      <c r="F753" s="226"/>
      <c r="G753" s="420" t="s">
        <v>593</v>
      </c>
      <c r="H753" s="420" t="s">
        <v>594</v>
      </c>
    </row>
    <row r="754" spans="1:8" s="127" customFormat="1" ht="18" customHeight="1">
      <c r="A754" s="761"/>
      <c r="B754" s="754"/>
      <c r="C754" s="755"/>
      <c r="D754" s="755"/>
      <c r="E754" s="229"/>
      <c r="F754" s="230"/>
      <c r="G754" s="274" t="s">
        <v>217</v>
      </c>
      <c r="H754" s="555" t="s">
        <v>217</v>
      </c>
    </row>
    <row r="755" spans="1:8" s="127" customFormat="1" ht="18" customHeight="1">
      <c r="A755" s="422"/>
      <c r="B755" s="367" t="s">
        <v>251</v>
      </c>
      <c r="C755" s="368"/>
      <c r="D755" s="368"/>
      <c r="E755" s="235"/>
      <c r="F755" s="277"/>
      <c r="G755" s="282">
        <v>441728670</v>
      </c>
      <c r="H755" s="282">
        <v>428380442</v>
      </c>
    </row>
    <row r="756" spans="1:8" s="127" customFormat="1" ht="18" customHeight="1">
      <c r="A756" s="199"/>
      <c r="B756" s="214" t="s">
        <v>301</v>
      </c>
      <c r="C756" s="215"/>
      <c r="D756" s="215"/>
      <c r="E756" s="216"/>
      <c r="F756" s="217"/>
      <c r="G756" s="282">
        <v>325787225</v>
      </c>
      <c r="H756" s="282">
        <v>1592098788</v>
      </c>
    </row>
    <row r="757" spans="1:8" s="127" customFormat="1" ht="18" customHeight="1">
      <c r="A757" s="199"/>
      <c r="B757" s="215" t="s">
        <v>506</v>
      </c>
      <c r="C757" s="215"/>
      <c r="D757" s="215"/>
      <c r="E757" s="216"/>
      <c r="F757" s="217"/>
      <c r="G757" s="282">
        <v>3371800</v>
      </c>
      <c r="H757" s="282">
        <v>532683839</v>
      </c>
    </row>
    <row r="758" spans="1:8" s="127" customFormat="1" ht="18" customHeight="1">
      <c r="A758" s="197"/>
      <c r="B758" s="214" t="s">
        <v>350</v>
      </c>
      <c r="C758" s="250"/>
      <c r="D758" s="250"/>
      <c r="E758" s="216"/>
      <c r="F758" s="251"/>
      <c r="G758" s="282">
        <v>0</v>
      </c>
      <c r="H758" s="282"/>
    </row>
    <row r="759" spans="1:8" s="127" customFormat="1" ht="18" customHeight="1">
      <c r="A759" s="283"/>
      <c r="B759" s="376" t="s">
        <v>47</v>
      </c>
      <c r="C759" s="285"/>
      <c r="D759" s="285"/>
      <c r="E759" s="257"/>
      <c r="F759" s="258"/>
      <c r="G759" s="282">
        <v>476921484</v>
      </c>
      <c r="H759" s="455">
        <v>176138427</v>
      </c>
    </row>
    <row r="760" spans="1:8" s="127" customFormat="1" ht="18" customHeight="1">
      <c r="A760" s="758" t="s">
        <v>124</v>
      </c>
      <c r="B760" s="759" t="s">
        <v>124</v>
      </c>
      <c r="C760" s="759"/>
      <c r="D760" s="759"/>
      <c r="E760" s="260"/>
      <c r="F760" s="261"/>
      <c r="G760" s="11">
        <v>1247809179</v>
      </c>
      <c r="H760" s="11">
        <v>2729301496</v>
      </c>
    </row>
    <row r="761" spans="1:8" s="127" customFormat="1" ht="18" customHeight="1">
      <c r="A761" s="224"/>
      <c r="B761" s="224"/>
      <c r="C761" s="224"/>
      <c r="D761" s="224"/>
      <c r="E761" s="350"/>
      <c r="F761" s="224"/>
      <c r="G761" s="6"/>
      <c r="H761" s="6"/>
    </row>
    <row r="762" spans="1:8" s="127" customFormat="1" ht="17.100000000000001" customHeight="1">
      <c r="A762" s="313" t="s">
        <v>205</v>
      </c>
      <c r="B762" s="126" t="s">
        <v>252</v>
      </c>
      <c r="H762" s="10"/>
    </row>
    <row r="763" spans="1:8" s="127" customFormat="1" ht="15" customHeight="1">
      <c r="A763" s="208"/>
      <c r="B763" s="776" t="s">
        <v>595</v>
      </c>
      <c r="C763" s="776"/>
      <c r="D763" s="776"/>
      <c r="E763" s="776"/>
      <c r="F763" s="776"/>
      <c r="G763" s="776"/>
      <c r="H763" s="776"/>
    </row>
    <row r="764" spans="1:8" s="127" customFormat="1" ht="6" customHeight="1">
      <c r="A764" s="208"/>
      <c r="B764" s="124"/>
      <c r="C764" s="124"/>
      <c r="D764" s="124"/>
      <c r="E764" s="124"/>
      <c r="F764" s="124"/>
      <c r="G764" s="124"/>
      <c r="H764" s="124"/>
    </row>
    <row r="765" spans="1:8" s="127" customFormat="1" ht="17.25" customHeight="1">
      <c r="A765" s="208"/>
      <c r="G765" s="124" t="s">
        <v>559</v>
      </c>
      <c r="H765"/>
    </row>
    <row r="766" spans="1:8" s="127" customFormat="1" ht="18" customHeight="1">
      <c r="A766" s="208"/>
      <c r="G766" s="469" t="s">
        <v>268</v>
      </c>
      <c r="H766"/>
    </row>
    <row r="767" spans="1:8" s="127" customFormat="1" ht="6.75" customHeight="1">
      <c r="A767" s="208"/>
      <c r="G767" s="469"/>
      <c r="H767"/>
    </row>
    <row r="768" spans="1:8" s="127" customFormat="1" ht="12" customHeight="1">
      <c r="A768" s="208"/>
      <c r="B768" s="208" t="s">
        <v>134</v>
      </c>
      <c r="C768" s="764"/>
      <c r="D768" s="764"/>
      <c r="E768" s="764" t="s">
        <v>161</v>
      </c>
      <c r="F768" s="764"/>
      <c r="G768" s="764" t="s">
        <v>335</v>
      </c>
      <c r="H768" s="764"/>
    </row>
    <row r="769" spans="1:8" s="127" customFormat="1" ht="17.100000000000001" customHeight="1">
      <c r="A769" s="208"/>
      <c r="G769" s="126"/>
      <c r="H769" s="10"/>
    </row>
    <row r="770" spans="1:8" s="127" customFormat="1" ht="33" customHeight="1">
      <c r="A770" s="208"/>
      <c r="G770" s="126"/>
      <c r="H770" s="10"/>
    </row>
    <row r="771" spans="1:8" s="127" customFormat="1" ht="17.100000000000001" hidden="1" customHeight="1">
      <c r="A771" s="208"/>
      <c r="G771" s="183"/>
      <c r="H771" s="10"/>
    </row>
    <row r="772" spans="1:8" s="127" customFormat="1" ht="17.100000000000001" hidden="1" customHeight="1">
      <c r="A772" s="208"/>
      <c r="H772" s="10"/>
    </row>
    <row r="773" spans="1:8" s="127" customFormat="1" ht="17.100000000000001" hidden="1" customHeight="1">
      <c r="A773" s="208"/>
      <c r="H773" s="10"/>
    </row>
    <row r="774" spans="1:8" s="208" customFormat="1" ht="19.5" customHeight="1">
      <c r="B774" s="208" t="s">
        <v>434</v>
      </c>
      <c r="C774" s="764"/>
      <c r="D774" s="764"/>
      <c r="E774" s="764" t="s">
        <v>130</v>
      </c>
      <c r="F774" s="764"/>
      <c r="G774" s="764" t="s">
        <v>410</v>
      </c>
      <c r="H774" s="764"/>
    </row>
    <row r="775" spans="1:8" ht="18" customHeight="1"/>
    <row r="776" spans="1:8" ht="18" customHeight="1"/>
    <row r="777" spans="1:8" ht="18" customHeight="1"/>
    <row r="778" spans="1:8" ht="18" customHeight="1"/>
    <row r="779" spans="1:8" ht="18" customHeight="1"/>
    <row r="780" spans="1:8" ht="18" customHeight="1"/>
    <row r="781" spans="1:8" ht="18" customHeight="1"/>
    <row r="782" spans="1:8" ht="18" customHeight="1"/>
    <row r="783" spans="1:8" ht="18" customHeight="1"/>
    <row r="784" spans="1:8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</sheetData>
  <mergeCells count="115">
    <mergeCell ref="B676:E676"/>
    <mergeCell ref="B323:E324"/>
    <mergeCell ref="A362:D362"/>
    <mergeCell ref="A342:A343"/>
    <mergeCell ref="A470:A471"/>
    <mergeCell ref="A463:D463"/>
    <mergeCell ref="B421:D421"/>
    <mergeCell ref="A628:D628"/>
    <mergeCell ref="A599:A600"/>
    <mergeCell ref="A618:D618"/>
    <mergeCell ref="B650:D650"/>
    <mergeCell ref="A630:A631"/>
    <mergeCell ref="B630:D631"/>
    <mergeCell ref="A639:D639"/>
    <mergeCell ref="A633:D633"/>
    <mergeCell ref="A647:A648"/>
    <mergeCell ref="B647:D648"/>
    <mergeCell ref="G299:G300"/>
    <mergeCell ref="B299:C300"/>
    <mergeCell ref="F299:F300"/>
    <mergeCell ref="A299:A300"/>
    <mergeCell ref="D299:D300"/>
    <mergeCell ref="H299:H300"/>
    <mergeCell ref="A160:A162"/>
    <mergeCell ref="B160:D162"/>
    <mergeCell ref="E160:F160"/>
    <mergeCell ref="G160:H160"/>
    <mergeCell ref="G273:G274"/>
    <mergeCell ref="H273:H274"/>
    <mergeCell ref="F273:F274"/>
    <mergeCell ref="B273:C274"/>
    <mergeCell ref="A273:A274"/>
    <mergeCell ref="G495:G496"/>
    <mergeCell ref="B470:E471"/>
    <mergeCell ref="D273:D274"/>
    <mergeCell ref="A339:D339"/>
    <mergeCell ref="B342:D343"/>
    <mergeCell ref="B620:D621"/>
    <mergeCell ref="B598:H598"/>
    <mergeCell ref="A608:D608"/>
    <mergeCell ref="A500:A501"/>
    <mergeCell ref="B500:D501"/>
    <mergeCell ref="A592:A593"/>
    <mergeCell ref="B592:D593"/>
    <mergeCell ref="A352:A353"/>
    <mergeCell ref="B352:D353"/>
    <mergeCell ref="A411:A412"/>
    <mergeCell ref="B411:D412"/>
    <mergeCell ref="A498:D498"/>
    <mergeCell ref="B508:D508"/>
    <mergeCell ref="A521:D521"/>
    <mergeCell ref="A596:D596"/>
    <mergeCell ref="B599:E600"/>
    <mergeCell ref="A610:A611"/>
    <mergeCell ref="B610:D611"/>
    <mergeCell ref="A620:A621"/>
    <mergeCell ref="B763:H763"/>
    <mergeCell ref="A659:A660"/>
    <mergeCell ref="A679:A680"/>
    <mergeCell ref="B659:D660"/>
    <mergeCell ref="A669:A670"/>
    <mergeCell ref="B669:D670"/>
    <mergeCell ref="A667:D667"/>
    <mergeCell ref="B679:D680"/>
    <mergeCell ref="B684:D684"/>
    <mergeCell ref="B686:D686"/>
    <mergeCell ref="A699:D699"/>
    <mergeCell ref="B690:D691"/>
    <mergeCell ref="A677:D677"/>
    <mergeCell ref="A760:D760"/>
    <mergeCell ref="A740:A741"/>
    <mergeCell ref="B740:D741"/>
    <mergeCell ref="A747:D747"/>
    <mergeCell ref="A753:A754"/>
    <mergeCell ref="B753:D754"/>
    <mergeCell ref="A738:D738"/>
    <mergeCell ref="A688:D688"/>
    <mergeCell ref="A690:A691"/>
    <mergeCell ref="D701:D702"/>
    <mergeCell ref="A701:A702"/>
    <mergeCell ref="G774:H774"/>
    <mergeCell ref="C774:D774"/>
    <mergeCell ref="C768:D768"/>
    <mergeCell ref="G768:H768"/>
    <mergeCell ref="E768:F768"/>
    <mergeCell ref="E774:F774"/>
    <mergeCell ref="B685:D685"/>
    <mergeCell ref="G1:H1"/>
    <mergeCell ref="A9:A10"/>
    <mergeCell ref="B9:D10"/>
    <mergeCell ref="A32:D32"/>
    <mergeCell ref="G2:H2"/>
    <mergeCell ref="G3:H3"/>
    <mergeCell ref="A5:H5"/>
    <mergeCell ref="A7:H7"/>
    <mergeCell ref="A6:H6"/>
    <mergeCell ref="A145:A146"/>
    <mergeCell ref="B145:D146"/>
    <mergeCell ref="A157:D157"/>
    <mergeCell ref="A351:D351"/>
    <mergeCell ref="A426:D426"/>
    <mergeCell ref="A428:A429"/>
    <mergeCell ref="B428:D429"/>
    <mergeCell ref="A323:A324"/>
    <mergeCell ref="B701:C702"/>
    <mergeCell ref="F701:F702"/>
    <mergeCell ref="A712:D712"/>
    <mergeCell ref="A715:A716"/>
    <mergeCell ref="B715:D716"/>
    <mergeCell ref="A735:A736"/>
    <mergeCell ref="B735:D736"/>
    <mergeCell ref="A723:D723"/>
    <mergeCell ref="B726:D727"/>
    <mergeCell ref="A726:A727"/>
    <mergeCell ref="A733:D733"/>
  </mergeCells>
  <phoneticPr fontId="0" type="noConversion"/>
  <pageMargins left="0.27559055118110237" right="0.19685039370078741" top="0.39370078740157483" bottom="0.35433070866141736" header="0.35433070866141736" footer="0.31496062992125984"/>
  <pageSetup paperSize="9" scale="98" firstPageNumber="14" fitToHeight="13" orientation="portrait" useFirstPageNumber="1" r:id="rId1"/>
  <headerFooter alignWithMargins="0">
    <oddFooter>&amp;C&amp;"Times New Roman,Regular"&amp;10&amp;P</oddFooter>
  </headerFooter>
  <rowBreaks count="4" manualBreakCount="4">
    <brk id="360" max="7" man="1"/>
    <brk id="471" max="7" man="1"/>
    <brk id="497" max="7" man="1"/>
    <brk id="720" max="16383" man="1"/>
  </rowBreaks>
  <colBreaks count="1" manualBreakCount="1">
    <brk id="4" max="7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0000"/>
  </sheetPr>
  <dimension ref="A1:G54"/>
  <sheetViews>
    <sheetView showGridLines="0" view="pageBreakPreview" zoomScaleSheetLayoutView="115" workbookViewId="0">
      <pane xSplit="3" ySplit="9" topLeftCell="D32" activePane="bottomRight" state="frozen"/>
      <selection activeCell="I42" activeCellId="6" sqref="I48 I43 I44 C44 I49 J50 I42"/>
      <selection pane="topRight" activeCell="I42" activeCellId="6" sqref="I48 I43 I44 C44 I49 J50 I42"/>
      <selection pane="bottomLeft" activeCell="I42" activeCellId="6" sqref="I48 I43 I44 C44 I49 J50 I42"/>
      <selection pane="bottomRight" activeCell="F45" sqref="F45:G45"/>
    </sheetView>
  </sheetViews>
  <sheetFormatPr defaultRowHeight="15"/>
  <cols>
    <col min="1" max="1" width="41.25" style="609" customWidth="1"/>
    <col min="2" max="2" width="5.125" style="609" customWidth="1"/>
    <col min="3" max="3" width="6" style="609" customWidth="1"/>
    <col min="4" max="4" width="17" style="609" customWidth="1"/>
    <col min="5" max="5" width="18.125" style="609" customWidth="1"/>
    <col min="6" max="6" width="17.625" style="609" customWidth="1"/>
    <col min="7" max="7" width="17.5" style="609" customWidth="1"/>
    <col min="8" max="16384" width="9" style="609"/>
  </cols>
  <sheetData>
    <row r="1" spans="1:7" s="608" customFormat="1" ht="15.95" customHeight="1">
      <c r="A1" s="604" t="str">
        <f>+BS!A1</f>
        <v>CÔNG TY CỔ PHẦN LICOGI 13</v>
      </c>
      <c r="B1" s="604"/>
      <c r="C1" s="605"/>
      <c r="D1" s="606"/>
      <c r="E1" s="606"/>
      <c r="F1" s="607"/>
      <c r="G1" s="607" t="s">
        <v>57</v>
      </c>
    </row>
    <row r="2" spans="1:7" ht="15.95" customHeight="1">
      <c r="A2" s="817" t="str">
        <f>+BS!A2</f>
        <v>Tòa nhà Licogi 13 - Khuất Duy Tiến - Nhân Chính - Thanh Xuân - Hà Nội</v>
      </c>
      <c r="B2" s="817"/>
      <c r="C2" s="817"/>
      <c r="D2" s="822"/>
      <c r="E2" s="823"/>
      <c r="F2" s="827" t="s">
        <v>582</v>
      </c>
      <c r="G2" s="827"/>
    </row>
    <row r="3" spans="1:7" ht="15.95" customHeight="1">
      <c r="A3" s="610" t="str">
        <f>+BS!A3</f>
        <v>Tel: 043 5 534 369           Fax: 042 8 544 107</v>
      </c>
      <c r="B3" s="611"/>
      <c r="C3" s="612"/>
      <c r="D3" s="818"/>
      <c r="E3" s="819"/>
      <c r="F3" s="824"/>
      <c r="G3" s="824"/>
    </row>
    <row r="4" spans="1:7" ht="15.95" customHeight="1">
      <c r="A4" s="613"/>
      <c r="B4" s="614"/>
      <c r="C4" s="615"/>
      <c r="D4" s="616"/>
      <c r="E4" s="617"/>
      <c r="F4" s="825" t="s">
        <v>362</v>
      </c>
      <c r="G4" s="825"/>
    </row>
    <row r="5" spans="1:7" ht="25.5" customHeight="1">
      <c r="A5" s="826" t="s">
        <v>59</v>
      </c>
      <c r="B5" s="826"/>
      <c r="C5" s="826"/>
      <c r="D5" s="826"/>
      <c r="E5" s="826"/>
      <c r="F5" s="826"/>
      <c r="G5" s="826"/>
    </row>
    <row r="6" spans="1:7" ht="16.5" customHeight="1">
      <c r="A6" s="816" t="s">
        <v>585</v>
      </c>
      <c r="B6" s="816"/>
      <c r="C6" s="816"/>
      <c r="D6" s="816"/>
      <c r="E6" s="816"/>
      <c r="F6" s="816"/>
      <c r="G6" s="816"/>
    </row>
    <row r="7" spans="1:7" ht="16.5" customHeight="1">
      <c r="B7" s="618"/>
      <c r="C7" s="618"/>
      <c r="D7" s="821"/>
      <c r="E7" s="820"/>
      <c r="F7" s="820" t="s">
        <v>94</v>
      </c>
      <c r="G7" s="820"/>
    </row>
    <row r="8" spans="1:7" ht="20.25" customHeight="1">
      <c r="A8" s="811" t="s">
        <v>247</v>
      </c>
      <c r="B8" s="810" t="s">
        <v>244</v>
      </c>
      <c r="C8" s="810" t="s">
        <v>190</v>
      </c>
      <c r="D8" s="810" t="s">
        <v>407</v>
      </c>
      <c r="E8" s="810"/>
      <c r="F8" s="810" t="s">
        <v>408</v>
      </c>
      <c r="G8" s="810"/>
    </row>
    <row r="9" spans="1:7" ht="19.5" customHeight="1">
      <c r="A9" s="811"/>
      <c r="B9" s="810"/>
      <c r="C9" s="810"/>
      <c r="D9" s="619" t="s">
        <v>45</v>
      </c>
      <c r="E9" s="619" t="s">
        <v>46</v>
      </c>
      <c r="F9" s="619" t="s">
        <v>45</v>
      </c>
      <c r="G9" s="619" t="s">
        <v>46</v>
      </c>
    </row>
    <row r="10" spans="1:7" s="608" customFormat="1" ht="22.5" customHeight="1">
      <c r="A10" s="620" t="s">
        <v>183</v>
      </c>
      <c r="B10" s="621" t="s">
        <v>219</v>
      </c>
      <c r="C10" s="622" t="s">
        <v>67</v>
      </c>
      <c r="D10" s="623">
        <v>275091756670</v>
      </c>
      <c r="E10" s="623">
        <v>251729187186</v>
      </c>
      <c r="F10" s="623">
        <v>708472202851</v>
      </c>
      <c r="G10" s="623">
        <v>664239729987</v>
      </c>
    </row>
    <row r="11" spans="1:7" ht="22.5" customHeight="1">
      <c r="A11" s="624" t="s">
        <v>184</v>
      </c>
      <c r="B11" s="625" t="s">
        <v>193</v>
      </c>
      <c r="C11" s="626"/>
      <c r="D11" s="627">
        <v>0</v>
      </c>
      <c r="E11" s="627"/>
      <c r="F11" s="627"/>
      <c r="G11" s="627"/>
    </row>
    <row r="12" spans="1:7" s="632" customFormat="1" ht="33.75" customHeight="1">
      <c r="A12" s="628" t="s">
        <v>413</v>
      </c>
      <c r="B12" s="629" t="s">
        <v>224</v>
      </c>
      <c r="C12" s="630"/>
      <c r="D12" s="631">
        <v>275091756670</v>
      </c>
      <c r="E12" s="631">
        <v>251729187186</v>
      </c>
      <c r="F12" s="631">
        <v>708472202851</v>
      </c>
      <c r="G12" s="631">
        <v>664239729987</v>
      </c>
    </row>
    <row r="13" spans="1:7" ht="22.5" customHeight="1">
      <c r="A13" s="633" t="s">
        <v>185</v>
      </c>
      <c r="B13" s="625" t="s">
        <v>225</v>
      </c>
      <c r="C13" s="634" t="s">
        <v>331</v>
      </c>
      <c r="D13" s="627">
        <v>251798088108</v>
      </c>
      <c r="E13" s="627">
        <v>226183987044</v>
      </c>
      <c r="F13" s="627">
        <v>643284270481</v>
      </c>
      <c r="G13" s="627">
        <v>599909683408</v>
      </c>
    </row>
    <row r="14" spans="1:7" s="632" customFormat="1" ht="36" customHeight="1">
      <c r="A14" s="635" t="s">
        <v>412</v>
      </c>
      <c r="B14" s="629" t="s">
        <v>226</v>
      </c>
      <c r="C14" s="630"/>
      <c r="D14" s="631">
        <v>23293668562</v>
      </c>
      <c r="E14" s="631">
        <v>25545200142</v>
      </c>
      <c r="F14" s="631">
        <v>65187932370</v>
      </c>
      <c r="G14" s="631">
        <v>64330046579</v>
      </c>
    </row>
    <row r="15" spans="1:7" ht="22.5" customHeight="1">
      <c r="A15" s="633" t="s">
        <v>95</v>
      </c>
      <c r="B15" s="625" t="s">
        <v>227</v>
      </c>
      <c r="C15" s="634" t="s">
        <v>332</v>
      </c>
      <c r="D15" s="627">
        <v>2866069494</v>
      </c>
      <c r="E15" s="627">
        <v>222614404</v>
      </c>
      <c r="F15" s="627">
        <v>5472211094</v>
      </c>
      <c r="G15" s="627">
        <v>14019868051</v>
      </c>
    </row>
    <row r="16" spans="1:7" s="608" customFormat="1" ht="22.5" customHeight="1">
      <c r="A16" s="635" t="s">
        <v>96</v>
      </c>
      <c r="B16" s="629" t="s">
        <v>228</v>
      </c>
      <c r="C16" s="636" t="s">
        <v>333</v>
      </c>
      <c r="D16" s="631">
        <v>13673198856</v>
      </c>
      <c r="E16" s="631">
        <v>12501948356</v>
      </c>
      <c r="F16" s="631">
        <v>39457011238</v>
      </c>
      <c r="G16" s="631">
        <v>33331424844</v>
      </c>
    </row>
    <row r="17" spans="1:7" s="640" customFormat="1" ht="22.5" customHeight="1">
      <c r="A17" s="637" t="s">
        <v>97</v>
      </c>
      <c r="B17" s="638" t="s">
        <v>229</v>
      </c>
      <c r="C17" s="639"/>
      <c r="D17" s="627">
        <v>13673198856</v>
      </c>
      <c r="E17" s="627">
        <v>12501948356</v>
      </c>
      <c r="F17" s="627">
        <v>39457011238</v>
      </c>
      <c r="G17" s="627">
        <v>33331424844</v>
      </c>
    </row>
    <row r="18" spans="1:7" s="640" customFormat="1" ht="22.5" customHeight="1">
      <c r="A18" s="624" t="s">
        <v>496</v>
      </c>
      <c r="B18" s="638" t="s">
        <v>230</v>
      </c>
      <c r="C18" s="639"/>
      <c r="D18" s="627">
        <v>0</v>
      </c>
      <c r="E18" s="627"/>
      <c r="F18" s="627">
        <v>0</v>
      </c>
      <c r="G18" s="641">
        <v>881927</v>
      </c>
    </row>
    <row r="19" spans="1:7" ht="22.5" customHeight="1">
      <c r="A19" s="624" t="s">
        <v>497</v>
      </c>
      <c r="B19" s="625" t="s">
        <v>199</v>
      </c>
      <c r="C19" s="634"/>
      <c r="D19" s="627">
        <v>235845489</v>
      </c>
      <c r="E19" s="627">
        <v>65090000</v>
      </c>
      <c r="F19" s="627">
        <v>322635489</v>
      </c>
      <c r="G19" s="627">
        <v>195270000</v>
      </c>
    </row>
    <row r="20" spans="1:7" ht="22.5" customHeight="1">
      <c r="A20" s="624" t="s">
        <v>498</v>
      </c>
      <c r="B20" s="625" t="s">
        <v>24</v>
      </c>
      <c r="C20" s="642" t="s">
        <v>384</v>
      </c>
      <c r="D20" s="627">
        <v>9184982905</v>
      </c>
      <c r="E20" s="627">
        <v>7521163480</v>
      </c>
      <c r="F20" s="627">
        <v>25571559800</v>
      </c>
      <c r="G20" s="627">
        <v>23782391993</v>
      </c>
    </row>
    <row r="21" spans="1:7" s="632" customFormat="1" ht="37.5" customHeight="1">
      <c r="A21" s="635" t="s">
        <v>502</v>
      </c>
      <c r="B21" s="629" t="s">
        <v>231</v>
      </c>
      <c r="C21" s="630"/>
      <c r="D21" s="631">
        <v>3065710806</v>
      </c>
      <c r="E21" s="631">
        <v>5679612710</v>
      </c>
      <c r="F21" s="631">
        <v>5308936937</v>
      </c>
      <c r="G21" s="631">
        <v>21041709720</v>
      </c>
    </row>
    <row r="22" spans="1:7" s="643" customFormat="1" ht="22.5" customHeight="1">
      <c r="A22" s="624" t="s">
        <v>499</v>
      </c>
      <c r="B22" s="625" t="s">
        <v>232</v>
      </c>
      <c r="C22" s="642" t="s">
        <v>385</v>
      </c>
      <c r="D22" s="627">
        <v>959941364</v>
      </c>
      <c r="E22" s="627">
        <v>633412626</v>
      </c>
      <c r="F22" s="627">
        <v>4706746591</v>
      </c>
      <c r="G22" s="627">
        <v>8049789574</v>
      </c>
    </row>
    <row r="23" spans="1:7" s="643" customFormat="1" ht="22.5" customHeight="1">
      <c r="A23" s="624" t="s">
        <v>500</v>
      </c>
      <c r="B23" s="625" t="s">
        <v>233</v>
      </c>
      <c r="C23" s="642" t="s">
        <v>386</v>
      </c>
      <c r="D23" s="627">
        <v>1247809179</v>
      </c>
      <c r="E23" s="627">
        <v>2729301496</v>
      </c>
      <c r="F23" s="627">
        <v>4528059265</v>
      </c>
      <c r="G23" s="627">
        <v>14908567102</v>
      </c>
    </row>
    <row r="24" spans="1:7" s="632" customFormat="1" ht="22.5" customHeight="1">
      <c r="A24" s="628" t="s">
        <v>501</v>
      </c>
      <c r="B24" s="629" t="s">
        <v>234</v>
      </c>
      <c r="C24" s="630"/>
      <c r="D24" s="631">
        <v>-287867815</v>
      </c>
      <c r="E24" s="631">
        <v>-2095888870</v>
      </c>
      <c r="F24" s="631">
        <v>178687326</v>
      </c>
      <c r="G24" s="631">
        <v>-6858777528</v>
      </c>
    </row>
    <row r="25" spans="1:7" ht="22.5" hidden="1" customHeight="1">
      <c r="A25" s="624" t="s">
        <v>189</v>
      </c>
      <c r="B25" s="629" t="s">
        <v>240</v>
      </c>
      <c r="C25" s="636"/>
      <c r="D25" s="627" t="e">
        <v>#REF!</v>
      </c>
      <c r="E25" s="627"/>
      <c r="F25" s="627">
        <v>0</v>
      </c>
      <c r="G25" s="627"/>
    </row>
    <row r="26" spans="1:7" s="608" customFormat="1" ht="28.5" customHeight="1">
      <c r="A26" s="628" t="s">
        <v>503</v>
      </c>
      <c r="B26" s="644" t="s">
        <v>235</v>
      </c>
      <c r="C26" s="636"/>
      <c r="D26" s="631">
        <v>2777842991</v>
      </c>
      <c r="E26" s="631">
        <v>3583723840</v>
      </c>
      <c r="F26" s="631">
        <v>5487624263</v>
      </c>
      <c r="G26" s="631">
        <v>14182932192</v>
      </c>
    </row>
    <row r="27" spans="1:7" ht="22.5" customHeight="1">
      <c r="A27" s="645" t="s">
        <v>98</v>
      </c>
      <c r="B27" s="626" t="s">
        <v>236</v>
      </c>
      <c r="C27" s="634"/>
      <c r="D27" s="627">
        <v>1202951137</v>
      </c>
      <c r="E27" s="627">
        <v>1114342017</v>
      </c>
      <c r="F27" s="627">
        <v>2389506759</v>
      </c>
      <c r="G27" s="627">
        <v>3661624938</v>
      </c>
    </row>
    <row r="28" spans="1:7" ht="22.5" customHeight="1">
      <c r="A28" s="645" t="s">
        <v>99</v>
      </c>
      <c r="B28" s="626" t="s">
        <v>210</v>
      </c>
      <c r="C28" s="634"/>
      <c r="D28" s="627"/>
      <c r="E28" s="646"/>
      <c r="F28" s="631">
        <v>0</v>
      </c>
      <c r="G28" s="627"/>
    </row>
    <row r="29" spans="1:7" s="608" customFormat="1" ht="30" customHeight="1">
      <c r="A29" s="628" t="s">
        <v>414</v>
      </c>
      <c r="B29" s="647" t="s">
        <v>237</v>
      </c>
      <c r="C29" s="648"/>
      <c r="D29" s="631">
        <v>1574891854</v>
      </c>
      <c r="E29" s="631">
        <v>2469381823</v>
      </c>
      <c r="F29" s="631">
        <v>3098117504</v>
      </c>
      <c r="G29" s="631">
        <v>10521307254</v>
      </c>
    </row>
    <row r="30" spans="1:7" ht="22.5" customHeight="1">
      <c r="A30" s="645" t="s">
        <v>338</v>
      </c>
      <c r="B30" s="626" t="s">
        <v>241</v>
      </c>
      <c r="C30" s="645"/>
      <c r="D30" s="627">
        <v>1465827026</v>
      </c>
      <c r="E30" s="627">
        <v>1169404312</v>
      </c>
      <c r="F30" s="627">
        <v>2737799288</v>
      </c>
      <c r="G30" s="627">
        <v>3079600117</v>
      </c>
    </row>
    <row r="31" spans="1:7" s="608" customFormat="1" ht="22.5" customHeight="1">
      <c r="A31" s="648" t="s">
        <v>312</v>
      </c>
      <c r="B31" s="647" t="s">
        <v>242</v>
      </c>
      <c r="C31" s="648"/>
      <c r="D31" s="631">
        <v>109064828</v>
      </c>
      <c r="E31" s="631">
        <v>1299977511</v>
      </c>
      <c r="F31" s="631">
        <v>360318216</v>
      </c>
      <c r="G31" s="631">
        <v>7441707137</v>
      </c>
    </row>
    <row r="32" spans="1:7" s="608" customFormat="1" ht="22.5" customHeight="1">
      <c r="A32" s="649" t="s">
        <v>339</v>
      </c>
      <c r="B32" s="650"/>
      <c r="C32" s="649"/>
      <c r="D32" s="651"/>
      <c r="E32" s="652"/>
      <c r="F32" s="652">
        <v>0</v>
      </c>
      <c r="G32" s="653"/>
    </row>
    <row r="33" spans="1:7" s="608" customFormat="1" ht="22.5" customHeight="1">
      <c r="A33" s="654" t="s">
        <v>188</v>
      </c>
      <c r="B33" s="655" t="s">
        <v>191</v>
      </c>
      <c r="C33" s="656" t="s">
        <v>364</v>
      </c>
      <c r="D33" s="657">
        <v>2.5521718428111453</v>
      </c>
      <c r="E33" s="657">
        <v>30.420127741474236</v>
      </c>
      <c r="F33" s="657">
        <v>8.4316275209010954</v>
      </c>
      <c r="G33" s="657">
        <v>174.13969073052721</v>
      </c>
    </row>
    <row r="34" spans="1:7" ht="2.25" customHeight="1">
      <c r="B34" s="658"/>
      <c r="D34" s="659"/>
      <c r="E34" s="659"/>
      <c r="F34" s="659"/>
      <c r="G34" s="659"/>
    </row>
    <row r="35" spans="1:7" s="608" customFormat="1" ht="16.5" hidden="1" customHeight="1">
      <c r="A35" s="608" t="s">
        <v>182</v>
      </c>
      <c r="B35" s="660"/>
      <c r="D35" s="661">
        <v>0</v>
      </c>
      <c r="E35" s="661"/>
      <c r="F35" s="661"/>
      <c r="G35" s="659"/>
    </row>
    <row r="36" spans="1:7" ht="2.25" hidden="1" customHeight="1">
      <c r="B36" s="658"/>
      <c r="D36" s="659"/>
      <c r="E36" s="659">
        <v>180.30867021850557</v>
      </c>
      <c r="F36" s="659"/>
      <c r="G36" s="659"/>
    </row>
    <row r="37" spans="1:7" ht="16.5" hidden="1" customHeight="1">
      <c r="A37" s="609" t="s">
        <v>186</v>
      </c>
      <c r="B37" s="658"/>
      <c r="D37" s="659" t="e">
        <f>#REF!</f>
        <v>#REF!</v>
      </c>
      <c r="E37" s="659">
        <v>0</v>
      </c>
      <c r="F37" s="659"/>
      <c r="G37" s="659"/>
    </row>
    <row r="38" spans="1:7" ht="2.25" hidden="1" customHeight="1">
      <c r="A38" s="640"/>
      <c r="B38" s="658"/>
      <c r="D38" s="662"/>
      <c r="E38" s="662"/>
      <c r="F38" s="662"/>
      <c r="G38" s="662"/>
    </row>
    <row r="39" spans="1:7" ht="18" hidden="1" customHeight="1">
      <c r="A39" s="663" t="s">
        <v>100</v>
      </c>
      <c r="B39" s="658"/>
      <c r="D39" s="662" t="e">
        <f>#REF!</f>
        <v>#REF!</v>
      </c>
      <c r="E39" s="662"/>
      <c r="F39" s="662"/>
      <c r="G39" s="662"/>
    </row>
    <row r="40" spans="1:7" ht="18" hidden="1" customHeight="1">
      <c r="A40" s="663" t="s">
        <v>101</v>
      </c>
      <c r="B40" s="658"/>
      <c r="D40" s="662" t="e">
        <f>#REF!</f>
        <v>#REF!</v>
      </c>
      <c r="E40" s="662"/>
      <c r="F40" s="662"/>
      <c r="G40" s="662"/>
    </row>
    <row r="41" spans="1:7" ht="18" hidden="1" customHeight="1">
      <c r="A41" s="663" t="s">
        <v>102</v>
      </c>
      <c r="B41" s="658"/>
      <c r="D41" s="662" t="e">
        <f>#REF!</f>
        <v>#REF!</v>
      </c>
      <c r="E41" s="662"/>
      <c r="F41" s="662"/>
      <c r="G41" s="662"/>
    </row>
    <row r="42" spans="1:7" ht="18" hidden="1" customHeight="1">
      <c r="A42" s="663" t="s">
        <v>103</v>
      </c>
      <c r="B42" s="658"/>
      <c r="D42" s="662" t="e">
        <f>#REF!</f>
        <v>#REF!</v>
      </c>
      <c r="E42" s="662"/>
      <c r="F42" s="662"/>
      <c r="G42" s="662"/>
    </row>
    <row r="43" spans="1:7" ht="18" hidden="1" customHeight="1">
      <c r="A43" s="663" t="s">
        <v>365</v>
      </c>
      <c r="B43" s="658"/>
      <c r="D43" s="662" t="e">
        <f>#REF!</f>
        <v>#REF!</v>
      </c>
      <c r="E43" s="662"/>
      <c r="F43" s="662"/>
      <c r="G43" s="662"/>
    </row>
    <row r="44" spans="1:7" ht="18" hidden="1" customHeight="1">
      <c r="A44" s="609" t="s">
        <v>187</v>
      </c>
      <c r="B44" s="658"/>
      <c r="D44" s="659" t="e">
        <f>D31+D35+D37</f>
        <v>#REF!</v>
      </c>
      <c r="E44" s="659">
        <v>0</v>
      </c>
      <c r="F44" s="659"/>
      <c r="G44" s="659"/>
    </row>
    <row r="45" spans="1:7" ht="17.100000000000001" customHeight="1">
      <c r="A45" s="664"/>
      <c r="D45" s="640"/>
      <c r="E45" s="665"/>
      <c r="F45" s="812" t="s">
        <v>599</v>
      </c>
      <c r="G45" s="812"/>
    </row>
    <row r="46" spans="1:7" s="608" customFormat="1" ht="18" customHeight="1">
      <c r="D46" s="816"/>
      <c r="E46" s="816"/>
      <c r="F46" s="814" t="s">
        <v>415</v>
      </c>
      <c r="G46" s="814"/>
    </row>
    <row r="47" spans="1:7" s="608" customFormat="1" ht="15" customHeight="1">
      <c r="A47" s="666" t="s">
        <v>41</v>
      </c>
      <c r="D47" s="667" t="s">
        <v>161</v>
      </c>
      <c r="E47" s="667"/>
      <c r="F47" s="815" t="s">
        <v>42</v>
      </c>
      <c r="G47" s="815"/>
    </row>
    <row r="48" spans="1:7" s="608" customFormat="1" ht="15" customHeight="1">
      <c r="D48" s="668"/>
      <c r="E48" s="669"/>
      <c r="F48" s="670"/>
      <c r="G48" s="664"/>
    </row>
    <row r="49" spans="1:7" s="608" customFormat="1" ht="15.75" customHeight="1">
      <c r="D49" s="667"/>
      <c r="E49" s="669"/>
      <c r="F49" s="670"/>
      <c r="G49" s="664"/>
    </row>
    <row r="50" spans="1:7" s="608" customFormat="1" ht="15.75" customHeight="1">
      <c r="D50" s="667"/>
      <c r="E50" s="669"/>
      <c r="F50" s="670"/>
      <c r="G50" s="664"/>
    </row>
    <row r="51" spans="1:7" s="608" customFormat="1" ht="15.75" customHeight="1">
      <c r="D51" s="667"/>
      <c r="E51" s="669"/>
      <c r="F51" s="670"/>
      <c r="G51" s="664"/>
    </row>
    <row r="52" spans="1:7" s="608" customFormat="1" ht="15.75" customHeight="1">
      <c r="D52" s="667"/>
      <c r="E52" s="670"/>
      <c r="F52" s="670"/>
      <c r="G52" s="664"/>
    </row>
    <row r="53" spans="1:7" s="608" customFormat="1" ht="16.5" customHeight="1">
      <c r="D53" s="667"/>
      <c r="E53" s="670"/>
      <c r="F53" s="670"/>
      <c r="G53" s="664"/>
    </row>
    <row r="54" spans="1:7" s="608" customFormat="1" ht="15.75" customHeight="1">
      <c r="A54" s="666" t="s">
        <v>434</v>
      </c>
      <c r="B54" s="667"/>
      <c r="C54" s="667"/>
      <c r="D54" s="813" t="s">
        <v>130</v>
      </c>
      <c r="E54" s="813"/>
      <c r="F54" s="815" t="s">
        <v>410</v>
      </c>
      <c r="G54" s="815"/>
    </row>
  </sheetData>
  <mergeCells count="21">
    <mergeCell ref="A6:G6"/>
    <mergeCell ref="A2:C2"/>
    <mergeCell ref="D3:E3"/>
    <mergeCell ref="F7:G7"/>
    <mergeCell ref="D7:E7"/>
    <mergeCell ref="D2:E2"/>
    <mergeCell ref="F3:G3"/>
    <mergeCell ref="F4:G4"/>
    <mergeCell ref="A5:G5"/>
    <mergeCell ref="F2:G2"/>
    <mergeCell ref="D54:E54"/>
    <mergeCell ref="F46:G46"/>
    <mergeCell ref="F47:G47"/>
    <mergeCell ref="F54:G54"/>
    <mergeCell ref="D46:E46"/>
    <mergeCell ref="C8:C9"/>
    <mergeCell ref="A8:A9"/>
    <mergeCell ref="B8:B9"/>
    <mergeCell ref="D8:E8"/>
    <mergeCell ref="F45:G45"/>
    <mergeCell ref="F8:G8"/>
  </mergeCells>
  <phoneticPr fontId="0" type="noConversion"/>
  <printOptions horizontalCentered="1"/>
  <pageMargins left="0.24" right="0.28000000000000003" top="0.32" bottom="0.25" header="0.17" footer="0.19"/>
  <pageSetup paperSize="9" firstPageNumber="3" orientation="landscape" useFirstPageNumber="1" horizontalDpi="300" verticalDpi="300" r:id="rId1"/>
  <headerFooter alignWithMargins="0">
    <oddFooter>&amp;C&amp;10&amp;P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9"/>
  <sheetViews>
    <sheetView showGridLines="0" tabSelected="1" view="pageBreakPreview" zoomScaleSheetLayoutView="100" workbookViewId="0">
      <pane xSplit="1" ySplit="11" topLeftCell="B36" activePane="bottomRight" state="frozen"/>
      <selection pane="topRight" activeCell="B1" sqref="B1"/>
      <selection pane="bottomLeft" activeCell="A12" sqref="A12"/>
      <selection pane="bottomRight" activeCell="B43" sqref="B43:E43"/>
    </sheetView>
  </sheetViews>
  <sheetFormatPr defaultRowHeight="15"/>
  <cols>
    <col min="1" max="1" width="52.5" style="674" customWidth="1"/>
    <col min="2" max="2" width="5.375" style="674" customWidth="1"/>
    <col min="3" max="3" width="4.125" style="674" customWidth="1"/>
    <col min="4" max="5" width="16.5" style="713" customWidth="1"/>
    <col min="6" max="16384" width="9" style="674"/>
  </cols>
  <sheetData>
    <row r="1" spans="1:5" ht="15.75" customHeight="1">
      <c r="A1" s="671" t="s">
        <v>268</v>
      </c>
      <c r="B1" s="672"/>
      <c r="C1" s="672"/>
      <c r="D1" s="673"/>
      <c r="E1" s="673" t="s">
        <v>57</v>
      </c>
    </row>
    <row r="2" spans="1:5" ht="15.75" customHeight="1">
      <c r="A2" s="675" t="s">
        <v>2</v>
      </c>
      <c r="B2" s="672"/>
      <c r="C2" s="672"/>
      <c r="D2" s="832" t="s">
        <v>582</v>
      </c>
      <c r="E2" s="832"/>
    </row>
    <row r="3" spans="1:5" ht="15.75" customHeight="1">
      <c r="A3" s="676" t="s">
        <v>69</v>
      </c>
      <c r="B3" s="677"/>
      <c r="C3" s="677"/>
      <c r="D3" s="833"/>
      <c r="E3" s="833"/>
    </row>
    <row r="4" spans="1:5" ht="15.75">
      <c r="A4" s="675"/>
      <c r="B4" s="672"/>
      <c r="C4" s="672"/>
      <c r="D4" s="835" t="s">
        <v>1</v>
      </c>
      <c r="E4" s="835"/>
    </row>
    <row r="5" spans="1:5">
      <c r="A5" s="834" t="s">
        <v>3</v>
      </c>
      <c r="B5" s="834"/>
      <c r="C5" s="834"/>
      <c r="D5" s="834"/>
      <c r="E5" s="834"/>
    </row>
    <row r="6" spans="1:5">
      <c r="A6" s="837" t="s">
        <v>582</v>
      </c>
      <c r="B6" s="837"/>
      <c r="C6" s="837"/>
      <c r="D6" s="837"/>
      <c r="E6" s="837"/>
    </row>
    <row r="7" spans="1:5" ht="20.25" customHeight="1">
      <c r="A7" s="838" t="s">
        <v>4</v>
      </c>
      <c r="B7" s="838"/>
      <c r="C7" s="838"/>
      <c r="D7" s="838"/>
      <c r="E7" s="838"/>
    </row>
    <row r="8" spans="1:5" ht="16.5" customHeight="1">
      <c r="A8" s="837"/>
      <c r="B8" s="837"/>
      <c r="C8" s="837"/>
      <c r="D8" s="837"/>
      <c r="E8" s="837"/>
    </row>
    <row r="9" spans="1:5">
      <c r="A9" s="829" t="s">
        <v>247</v>
      </c>
      <c r="B9" s="829" t="s">
        <v>244</v>
      </c>
      <c r="C9" s="829" t="s">
        <v>190</v>
      </c>
      <c r="D9" s="830" t="s">
        <v>488</v>
      </c>
      <c r="E9" s="830" t="s">
        <v>489</v>
      </c>
    </row>
    <row r="10" spans="1:5" ht="32.25" customHeight="1">
      <c r="A10" s="829"/>
      <c r="B10" s="829"/>
      <c r="C10" s="829"/>
      <c r="D10" s="830"/>
      <c r="E10" s="830"/>
    </row>
    <row r="11" spans="1:5" ht="13.5" customHeight="1">
      <c r="A11" s="678" t="s">
        <v>5</v>
      </c>
      <c r="B11" s="678" t="s">
        <v>6</v>
      </c>
      <c r="C11" s="678" t="s">
        <v>7</v>
      </c>
      <c r="D11" s="678">
        <v>4</v>
      </c>
      <c r="E11" s="678">
        <v>5</v>
      </c>
    </row>
    <row r="12" spans="1:5" ht="18" customHeight="1">
      <c r="A12" s="679" t="s">
        <v>8</v>
      </c>
      <c r="B12" s="680"/>
      <c r="C12" s="680"/>
      <c r="D12" s="681"/>
      <c r="E12" s="682"/>
    </row>
    <row r="13" spans="1:5" ht="18" customHeight="1">
      <c r="A13" s="683" t="s">
        <v>9</v>
      </c>
      <c r="B13" s="684" t="s">
        <v>219</v>
      </c>
      <c r="C13" s="685"/>
      <c r="D13" s="686">
        <v>212231488291</v>
      </c>
      <c r="E13" s="687">
        <v>221248524071</v>
      </c>
    </row>
    <row r="14" spans="1:5" ht="18" customHeight="1">
      <c r="A14" s="683" t="s">
        <v>10</v>
      </c>
      <c r="B14" s="684" t="s">
        <v>193</v>
      </c>
      <c r="C14" s="685"/>
      <c r="D14" s="686">
        <v>-261317918614</v>
      </c>
      <c r="E14" s="687">
        <v>-406823466225</v>
      </c>
    </row>
    <row r="15" spans="1:5" ht="18" customHeight="1">
      <c r="A15" s="683" t="s">
        <v>11</v>
      </c>
      <c r="B15" s="684" t="s">
        <v>220</v>
      </c>
      <c r="C15" s="685"/>
      <c r="D15" s="686">
        <v>-3999819559</v>
      </c>
      <c r="E15" s="687">
        <v>-3891231889</v>
      </c>
    </row>
    <row r="16" spans="1:5" ht="18" customHeight="1">
      <c r="A16" s="683" t="s">
        <v>12</v>
      </c>
      <c r="B16" s="684" t="s">
        <v>194</v>
      </c>
      <c r="C16" s="685"/>
      <c r="D16" s="686">
        <v>-10534805623</v>
      </c>
      <c r="E16" s="687">
        <v>-11553327193</v>
      </c>
    </row>
    <row r="17" spans="1:5" ht="18" customHeight="1">
      <c r="A17" s="683" t="s">
        <v>13</v>
      </c>
      <c r="B17" s="684" t="s">
        <v>221</v>
      </c>
      <c r="C17" s="685"/>
      <c r="D17" s="686">
        <v>-134259180</v>
      </c>
      <c r="E17" s="687">
        <v>-1332880727</v>
      </c>
    </row>
    <row r="18" spans="1:5" ht="18" customHeight="1">
      <c r="A18" s="683" t="s">
        <v>14</v>
      </c>
      <c r="B18" s="684" t="s">
        <v>222</v>
      </c>
      <c r="C18" s="685"/>
      <c r="D18" s="686">
        <v>83160286226</v>
      </c>
      <c r="E18" s="687">
        <v>111141115743</v>
      </c>
    </row>
    <row r="19" spans="1:5" ht="18" customHeight="1">
      <c r="A19" s="683" t="s">
        <v>15</v>
      </c>
      <c r="B19" s="684" t="s">
        <v>223</v>
      </c>
      <c r="C19" s="685"/>
      <c r="D19" s="686">
        <v>-50769486365</v>
      </c>
      <c r="E19" s="687">
        <v>-199827139062</v>
      </c>
    </row>
    <row r="20" spans="1:5" ht="18" customHeight="1">
      <c r="A20" s="688" t="s">
        <v>16</v>
      </c>
      <c r="B20" s="689" t="s">
        <v>226</v>
      </c>
      <c r="C20" s="690"/>
      <c r="D20" s="691">
        <v>-31364514824</v>
      </c>
      <c r="E20" s="692">
        <v>-291038405282</v>
      </c>
    </row>
    <row r="21" spans="1:5" ht="18" customHeight="1">
      <c r="A21" s="688" t="s">
        <v>17</v>
      </c>
      <c r="B21" s="690"/>
      <c r="C21" s="690"/>
      <c r="D21" s="686">
        <v>0</v>
      </c>
      <c r="E21" s="692">
        <v>0</v>
      </c>
    </row>
    <row r="22" spans="1:5" ht="18" customHeight="1">
      <c r="A22" s="683" t="s">
        <v>18</v>
      </c>
      <c r="B22" s="684" t="s">
        <v>227</v>
      </c>
      <c r="C22" s="685"/>
      <c r="D22" s="686">
        <v>154633376</v>
      </c>
      <c r="E22" s="687">
        <v>-511026467</v>
      </c>
    </row>
    <row r="23" spans="1:5" ht="18" customHeight="1">
      <c r="A23" s="683" t="s">
        <v>19</v>
      </c>
      <c r="B23" s="684" t="s">
        <v>228</v>
      </c>
      <c r="C23" s="685"/>
      <c r="D23" s="686">
        <v>0</v>
      </c>
      <c r="E23" s="687"/>
    </row>
    <row r="24" spans="1:5" ht="18" customHeight="1">
      <c r="A24" s="683" t="s">
        <v>20</v>
      </c>
      <c r="B24" s="684" t="s">
        <v>229</v>
      </c>
      <c r="C24" s="685"/>
      <c r="D24" s="686">
        <v>0</v>
      </c>
      <c r="E24" s="687"/>
    </row>
    <row r="25" spans="1:5" ht="18" customHeight="1">
      <c r="A25" s="683" t="s">
        <v>21</v>
      </c>
      <c r="B25" s="684" t="s">
        <v>230</v>
      </c>
      <c r="C25" s="685"/>
      <c r="D25" s="686">
        <v>0</v>
      </c>
      <c r="E25" s="687"/>
    </row>
    <row r="26" spans="1:5" ht="18" customHeight="1">
      <c r="A26" s="683" t="s">
        <v>22</v>
      </c>
      <c r="B26" s="684" t="s">
        <v>199</v>
      </c>
      <c r="C26" s="685"/>
      <c r="D26" s="686">
        <v>-2700000000</v>
      </c>
      <c r="E26" s="687">
        <v>-9000000000</v>
      </c>
    </row>
    <row r="27" spans="1:5" ht="18" customHeight="1">
      <c r="A27" s="683" t="s">
        <v>23</v>
      </c>
      <c r="B27" s="684" t="s">
        <v>24</v>
      </c>
      <c r="C27" s="685"/>
      <c r="D27" s="686">
        <v>0</v>
      </c>
      <c r="E27" s="687"/>
    </row>
    <row r="28" spans="1:5" ht="18" customHeight="1">
      <c r="A28" s="683" t="s">
        <v>25</v>
      </c>
      <c r="B28" s="684" t="s">
        <v>26</v>
      </c>
      <c r="C28" s="685"/>
      <c r="D28" s="686">
        <v>631860301</v>
      </c>
      <c r="E28" s="687">
        <v>25295638</v>
      </c>
    </row>
    <row r="29" spans="1:5" ht="18" customHeight="1">
      <c r="A29" s="688" t="s">
        <v>27</v>
      </c>
      <c r="B29" s="689" t="s">
        <v>231</v>
      </c>
      <c r="C29" s="690"/>
      <c r="D29" s="691">
        <v>-1913506323</v>
      </c>
      <c r="E29" s="692">
        <v>-9485730829</v>
      </c>
    </row>
    <row r="30" spans="1:5" ht="18" customHeight="1">
      <c r="A30" s="688" t="s">
        <v>28</v>
      </c>
      <c r="B30" s="690"/>
      <c r="C30" s="690"/>
      <c r="D30" s="686">
        <v>0</v>
      </c>
      <c r="E30" s="692">
        <v>0</v>
      </c>
    </row>
    <row r="31" spans="1:5" ht="18" customHeight="1">
      <c r="A31" s="683" t="s">
        <v>29</v>
      </c>
      <c r="B31" s="684" t="s">
        <v>232</v>
      </c>
      <c r="C31" s="685"/>
      <c r="D31" s="686">
        <v>0</v>
      </c>
      <c r="E31" s="687">
        <v>283867160000</v>
      </c>
    </row>
    <row r="32" spans="1:5" ht="32.25" customHeight="1">
      <c r="A32" s="693" t="s">
        <v>30</v>
      </c>
      <c r="B32" s="684" t="s">
        <v>233</v>
      </c>
      <c r="C32" s="685"/>
      <c r="D32" s="686">
        <v>0</v>
      </c>
      <c r="E32" s="687">
        <v>-57800000000</v>
      </c>
    </row>
    <row r="33" spans="1:5" ht="18" customHeight="1">
      <c r="A33" s="683" t="s">
        <v>419</v>
      </c>
      <c r="B33" s="684" t="s">
        <v>31</v>
      </c>
      <c r="C33" s="685"/>
      <c r="D33" s="686">
        <v>261162456994</v>
      </c>
      <c r="E33" s="687">
        <v>305844978203</v>
      </c>
    </row>
    <row r="34" spans="1:5" ht="18" customHeight="1">
      <c r="A34" s="683" t="s">
        <v>32</v>
      </c>
      <c r="B34" s="684" t="s">
        <v>33</v>
      </c>
      <c r="C34" s="685"/>
      <c r="D34" s="686">
        <v>-232238086979</v>
      </c>
      <c r="E34" s="687">
        <v>-230588910024</v>
      </c>
    </row>
    <row r="35" spans="1:5" ht="18" customHeight="1">
      <c r="A35" s="683" t="s">
        <v>34</v>
      </c>
      <c r="B35" s="684" t="s">
        <v>35</v>
      </c>
      <c r="C35" s="685"/>
      <c r="D35" s="686">
        <v>-9404781670</v>
      </c>
      <c r="E35" s="687">
        <v>-230689559</v>
      </c>
    </row>
    <row r="36" spans="1:5" ht="18" customHeight="1">
      <c r="A36" s="683" t="s">
        <v>36</v>
      </c>
      <c r="B36" s="684" t="s">
        <v>37</v>
      </c>
      <c r="C36" s="685"/>
      <c r="D36" s="686">
        <v>0</v>
      </c>
      <c r="E36" s="687">
        <v>0</v>
      </c>
    </row>
    <row r="37" spans="1:5" ht="18" customHeight="1">
      <c r="A37" s="688" t="s">
        <v>106</v>
      </c>
      <c r="B37" s="689" t="s">
        <v>234</v>
      </c>
      <c r="C37" s="690"/>
      <c r="D37" s="691">
        <v>19519588345</v>
      </c>
      <c r="E37" s="694">
        <v>301092538620</v>
      </c>
    </row>
    <row r="38" spans="1:5" ht="18" customHeight="1">
      <c r="A38" s="688" t="s">
        <v>38</v>
      </c>
      <c r="B38" s="689" t="s">
        <v>235</v>
      </c>
      <c r="C38" s="690"/>
      <c r="D38" s="691">
        <v>-13758432802</v>
      </c>
      <c r="E38" s="691">
        <v>568402509</v>
      </c>
    </row>
    <row r="39" spans="1:5" ht="18" customHeight="1">
      <c r="A39" s="688" t="s">
        <v>104</v>
      </c>
      <c r="B39" s="689" t="s">
        <v>237</v>
      </c>
      <c r="C39" s="690"/>
      <c r="D39" s="691">
        <v>22959449475</v>
      </c>
      <c r="E39" s="692">
        <v>13930291291</v>
      </c>
    </row>
    <row r="40" spans="1:5" ht="18" customHeight="1">
      <c r="A40" s="695" t="s">
        <v>39</v>
      </c>
      <c r="B40" s="696" t="s">
        <v>241</v>
      </c>
      <c r="C40" s="697"/>
      <c r="D40" s="698">
        <v>0</v>
      </c>
      <c r="E40" s="699">
        <v>0</v>
      </c>
    </row>
    <row r="41" spans="1:5" ht="18" customHeight="1">
      <c r="A41" s="700" t="s">
        <v>40</v>
      </c>
      <c r="B41" s="701" t="s">
        <v>191</v>
      </c>
      <c r="C41" s="702"/>
      <c r="D41" s="703">
        <v>9201016673</v>
      </c>
      <c r="E41" s="704">
        <v>14498693800</v>
      </c>
    </row>
    <row r="42" spans="1:5" ht="18" customHeight="1">
      <c r="A42" s="705"/>
      <c r="B42" s="705"/>
      <c r="C42" s="705"/>
      <c r="D42" s="706"/>
      <c r="E42" s="706"/>
    </row>
    <row r="43" spans="1:5" s="708" customFormat="1" ht="24" customHeight="1">
      <c r="A43" s="707"/>
      <c r="B43" s="831" t="s">
        <v>600</v>
      </c>
      <c r="C43" s="831"/>
      <c r="D43" s="831"/>
      <c r="E43" s="831"/>
    </row>
    <row r="44" spans="1:5" s="708" customFormat="1" ht="16.5">
      <c r="A44" s="836" t="s">
        <v>411</v>
      </c>
      <c r="B44" s="836"/>
      <c r="C44" s="836"/>
      <c r="D44" s="836"/>
      <c r="E44" s="836"/>
    </row>
    <row r="45" spans="1:5" s="708" customFormat="1" ht="16.5">
      <c r="A45" s="709"/>
      <c r="B45" s="709"/>
      <c r="C45" s="709"/>
      <c r="D45" s="710"/>
      <c r="E45" s="711"/>
    </row>
    <row r="46" spans="1:5" s="708" customFormat="1" ht="16.5">
      <c r="A46" s="709"/>
      <c r="B46" s="709"/>
      <c r="C46" s="709"/>
      <c r="D46" s="712"/>
      <c r="E46" s="712"/>
    </row>
    <row r="47" spans="1:5" s="708" customFormat="1" ht="16.5">
      <c r="A47" s="709"/>
      <c r="B47" s="709"/>
      <c r="C47" s="709"/>
      <c r="D47" s="712"/>
      <c r="E47" s="712"/>
    </row>
    <row r="48" spans="1:5" s="708" customFormat="1" ht="16.5">
      <c r="A48" s="709"/>
      <c r="B48" s="709"/>
      <c r="C48" s="709"/>
      <c r="D48" s="712"/>
      <c r="E48" s="712"/>
    </row>
    <row r="49" spans="1:5" s="708" customFormat="1" ht="16.5" customHeight="1">
      <c r="A49" s="828" t="s">
        <v>440</v>
      </c>
      <c r="B49" s="828"/>
      <c r="C49" s="828"/>
      <c r="D49" s="828"/>
      <c r="E49" s="828"/>
    </row>
  </sheetData>
  <mergeCells count="15">
    <mergeCell ref="D2:E2"/>
    <mergeCell ref="D3:E3"/>
    <mergeCell ref="A5:E5"/>
    <mergeCell ref="D4:E4"/>
    <mergeCell ref="A44:E44"/>
    <mergeCell ref="A6:E6"/>
    <mergeCell ref="A7:E7"/>
    <mergeCell ref="A8:E8"/>
    <mergeCell ref="A49:E49"/>
    <mergeCell ref="A9:A10"/>
    <mergeCell ref="B9:B10"/>
    <mergeCell ref="C9:C10"/>
    <mergeCell ref="D9:D10"/>
    <mergeCell ref="B43:E43"/>
    <mergeCell ref="E9:E10"/>
  </mergeCells>
  <phoneticPr fontId="0" type="noConversion"/>
  <pageMargins left="0.62" right="0.18" top="0.33" bottom="0.28000000000000003" header="0.22" footer="0.28999999999999998"/>
  <pageSetup paperSize="9" scale="91" firstPageNumber="5" orientation="portrait" useFirstPageNumber="1" r:id="rId1"/>
  <headerFooter alignWithMargins="0">
    <oddFooter>&amp;C&amp;10&amp;P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G37" sqref="G37"/>
    </sheetView>
  </sheetViews>
  <sheetFormatPr defaultRowHeight="15"/>
  <cols>
    <col min="1" max="1" width="4" customWidth="1"/>
    <col min="2" max="2" width="39.875" customWidth="1"/>
    <col min="3" max="3" width="14" customWidth="1"/>
    <col min="4" max="4" width="14.625" customWidth="1"/>
    <col min="5" max="5" width="17.125" customWidth="1"/>
    <col min="6" max="6" width="15.5" customWidth="1"/>
    <col min="7" max="7" width="14.5" customWidth="1"/>
    <col min="8" max="8" width="13.5" customWidth="1"/>
  </cols>
  <sheetData>
    <row r="1" spans="1:8" s="124" customFormat="1" ht="15.75">
      <c r="A1" s="132" t="str">
        <f>[1]TSCD!A1</f>
        <v>CÔNG TY CỔ PHẦN LICOGI 13</v>
      </c>
      <c r="G1" s="845" t="str">
        <f>'CF '!E1</f>
        <v xml:space="preserve">BÁO CÁO TÀI CHÍNH HỢP NHẤT </v>
      </c>
      <c r="H1" s="845"/>
    </row>
    <row r="2" spans="1:8" s="124" customFormat="1" ht="15.75">
      <c r="A2" s="133" t="str">
        <f>[1]TSCD!A2</f>
        <v>Đường Khuất Duy Tiến- Nhân Chính - Thanh Xuân - Hà nội</v>
      </c>
      <c r="G2" s="845" t="str">
        <f>BS!D2</f>
        <v>Quý III Năm 2017</v>
      </c>
      <c r="H2" s="845"/>
    </row>
    <row r="3" spans="1:8" s="124" customFormat="1" ht="15.75">
      <c r="A3" s="133" t="str">
        <f>[1]TSCD!A3</f>
        <v>Tel: 04 3 5534 369                        Fax: 043 8 544 107</v>
      </c>
    </row>
    <row r="4" spans="1:8" ht="15.75">
      <c r="A4" s="846" t="s">
        <v>509</v>
      </c>
      <c r="B4" s="846"/>
      <c r="C4" s="846"/>
      <c r="D4" s="846"/>
      <c r="E4" s="846"/>
      <c r="F4" s="846"/>
      <c r="G4" s="846"/>
      <c r="H4" s="846"/>
    </row>
    <row r="5" spans="1:8">
      <c r="A5" s="847" t="s">
        <v>586</v>
      </c>
      <c r="B5" s="847"/>
      <c r="C5" s="847"/>
      <c r="D5" s="847"/>
      <c r="E5" s="847"/>
      <c r="F5" s="847"/>
      <c r="G5" s="847"/>
      <c r="H5" s="847"/>
    </row>
    <row r="6" spans="1:8">
      <c r="A6" s="848" t="s">
        <v>109</v>
      </c>
      <c r="B6" s="848"/>
      <c r="C6" s="848"/>
      <c r="D6" s="848"/>
      <c r="E6" s="848"/>
      <c r="F6" s="848"/>
      <c r="G6" s="848"/>
      <c r="H6" s="848"/>
    </row>
    <row r="7" spans="1:8">
      <c r="A7" s="839">
        <v>2</v>
      </c>
      <c r="B7" s="839" t="s">
        <v>510</v>
      </c>
      <c r="C7" s="841" t="s">
        <v>418</v>
      </c>
      <c r="D7" s="841"/>
      <c r="E7" s="841"/>
      <c r="F7" s="842" t="s">
        <v>60</v>
      </c>
      <c r="G7" s="843"/>
      <c r="H7" s="844"/>
    </row>
    <row r="8" spans="1:8" ht="24" customHeight="1">
      <c r="A8" s="840"/>
      <c r="B8" s="840"/>
      <c r="C8" s="135" t="s">
        <v>465</v>
      </c>
      <c r="D8" s="135" t="s">
        <v>466</v>
      </c>
      <c r="E8" s="135" t="s">
        <v>511</v>
      </c>
      <c r="F8" s="135" t="s">
        <v>465</v>
      </c>
      <c r="G8" s="135" t="s">
        <v>466</v>
      </c>
      <c r="H8" s="135" t="s">
        <v>511</v>
      </c>
    </row>
    <row r="9" spans="1:8">
      <c r="A9" s="134" t="s">
        <v>470</v>
      </c>
      <c r="B9" s="136" t="s">
        <v>512</v>
      </c>
      <c r="C9" s="134"/>
      <c r="D9" s="134"/>
      <c r="E9" s="134"/>
      <c r="F9" s="134"/>
      <c r="G9" s="137"/>
      <c r="H9" s="137"/>
    </row>
    <row r="10" spans="1:8">
      <c r="A10" s="134" t="s">
        <v>471</v>
      </c>
      <c r="B10" s="136" t="s">
        <v>513</v>
      </c>
      <c r="C10" s="134"/>
      <c r="D10" s="134"/>
      <c r="E10" s="134"/>
      <c r="F10" s="134"/>
      <c r="G10" s="137"/>
      <c r="H10" s="137"/>
    </row>
    <row r="11" spans="1:8">
      <c r="A11" s="134" t="s">
        <v>514</v>
      </c>
      <c r="B11" s="136" t="s">
        <v>515</v>
      </c>
      <c r="C11" s="134"/>
      <c r="D11" s="134"/>
      <c r="E11" s="134"/>
      <c r="F11" s="134"/>
      <c r="G11" s="137"/>
      <c r="H11" s="137"/>
    </row>
    <row r="12" spans="1:8" hidden="1">
      <c r="A12" s="138"/>
      <c r="B12" s="139" t="s">
        <v>516</v>
      </c>
      <c r="C12" s="140">
        <v>73817500000</v>
      </c>
      <c r="D12" s="140"/>
      <c r="E12" s="140">
        <v>73817500000</v>
      </c>
      <c r="F12" s="140">
        <v>61917500000</v>
      </c>
      <c r="G12" s="140"/>
      <c r="H12" s="140">
        <v>61917500000</v>
      </c>
    </row>
    <row r="13" spans="1:8">
      <c r="A13" s="141"/>
      <c r="B13" s="142" t="s">
        <v>517</v>
      </c>
      <c r="C13" s="143">
        <v>927046465</v>
      </c>
      <c r="D13" s="143"/>
      <c r="E13" s="143">
        <v>927046465</v>
      </c>
      <c r="F13" s="188">
        <v>12209858035</v>
      </c>
      <c r="G13" s="143"/>
      <c r="H13" s="143">
        <v>12209858035</v>
      </c>
    </row>
    <row r="14" spans="1:8">
      <c r="A14" s="144"/>
      <c r="B14" s="145" t="s">
        <v>518</v>
      </c>
      <c r="C14" s="146">
        <v>7431218035</v>
      </c>
      <c r="D14" s="146"/>
      <c r="E14" s="146"/>
      <c r="F14" s="146">
        <v>2721360000</v>
      </c>
      <c r="G14" s="146"/>
      <c r="H14" s="146">
        <v>2721360000</v>
      </c>
    </row>
    <row r="15" spans="1:8">
      <c r="A15" s="147"/>
      <c r="B15" s="147"/>
      <c r="C15" s="147"/>
    </row>
    <row r="16" spans="1:8">
      <c r="A16" s="148"/>
      <c r="B16" s="148"/>
      <c r="C16" s="148"/>
      <c r="F16" s="169"/>
    </row>
    <row r="17" spans="1:8" hidden="1">
      <c r="A17" s="149" t="s">
        <v>542</v>
      </c>
      <c r="B17" s="149"/>
      <c r="C17" s="148"/>
    </row>
    <row r="18" spans="1:8" hidden="1">
      <c r="A18" s="150"/>
      <c r="B18" s="150"/>
      <c r="C18" s="151"/>
    </row>
    <row r="19" spans="1:8" s="154" customFormat="1" ht="30" hidden="1" customHeight="1">
      <c r="A19" s="136"/>
      <c r="B19" s="152" t="s">
        <v>519</v>
      </c>
      <c r="C19" s="153"/>
      <c r="D19" s="135" t="s">
        <v>520</v>
      </c>
      <c r="E19" s="136" t="s">
        <v>315</v>
      </c>
      <c r="F19" s="135" t="s">
        <v>521</v>
      </c>
      <c r="G19" s="136" t="s">
        <v>474</v>
      </c>
      <c r="H19" s="136"/>
    </row>
    <row r="20" spans="1:8" hidden="1">
      <c r="A20" s="155"/>
      <c r="B20" s="156" t="s">
        <v>522</v>
      </c>
      <c r="C20" s="157"/>
      <c r="D20" s="158">
        <v>3060000</v>
      </c>
      <c r="E20" s="159">
        <v>0.51</v>
      </c>
      <c r="F20" s="159">
        <v>0.51</v>
      </c>
      <c r="G20" s="158">
        <v>31747500000</v>
      </c>
      <c r="H20" s="158"/>
    </row>
    <row r="21" spans="1:8" hidden="1">
      <c r="A21" s="160"/>
      <c r="B21" s="161" t="s">
        <v>523</v>
      </c>
      <c r="C21" s="162"/>
      <c r="D21" s="143">
        <v>1895000</v>
      </c>
      <c r="E21" s="163">
        <v>0.60219999999999996</v>
      </c>
      <c r="F21" s="163">
        <v>0.60219999999999996</v>
      </c>
      <c r="G21" s="143">
        <v>18950000000</v>
      </c>
      <c r="H21" s="143"/>
    </row>
    <row r="22" spans="1:8" hidden="1">
      <c r="A22" s="160"/>
      <c r="B22" s="161" t="s">
        <v>524</v>
      </c>
      <c r="C22" s="162"/>
      <c r="D22" s="143">
        <v>1122000</v>
      </c>
      <c r="E22" s="163">
        <v>0.51</v>
      </c>
      <c r="F22" s="163">
        <v>0.51</v>
      </c>
      <c r="G22" s="143">
        <v>11220000000</v>
      </c>
      <c r="H22" s="143"/>
    </row>
    <row r="23" spans="1:8" hidden="1">
      <c r="B23" s="182" t="s">
        <v>525</v>
      </c>
      <c r="D23" s="164">
        <f>990000+630000</f>
        <v>1620000</v>
      </c>
      <c r="E23" s="163">
        <v>0.6</v>
      </c>
      <c r="F23" s="163">
        <v>0.6</v>
      </c>
      <c r="G23" s="164">
        <f>9900000000+6300000000+1100000000-5400000000</f>
        <v>11900000000</v>
      </c>
      <c r="H23" s="164"/>
    </row>
    <row r="24" spans="1:8" hidden="1">
      <c r="A24" s="165"/>
      <c r="B24" s="166" t="s">
        <v>124</v>
      </c>
      <c r="C24" s="167"/>
      <c r="D24" s="165"/>
      <c r="E24" s="165"/>
      <c r="F24" s="165"/>
      <c r="G24" s="168">
        <f>SUM(G20:G23)</f>
        <v>73817500000</v>
      </c>
      <c r="H24" s="165"/>
    </row>
    <row r="26" spans="1:8">
      <c r="A26" s="149" t="s">
        <v>587</v>
      </c>
    </row>
    <row r="28" spans="1:8" ht="28.5" customHeight="1">
      <c r="A28" s="136"/>
      <c r="B28" s="152" t="s">
        <v>552</v>
      </c>
      <c r="C28" s="153"/>
      <c r="D28" s="135" t="s">
        <v>520</v>
      </c>
      <c r="E28" s="136" t="s">
        <v>315</v>
      </c>
      <c r="F28" s="135" t="s">
        <v>521</v>
      </c>
      <c r="G28" s="136" t="s">
        <v>474</v>
      </c>
      <c r="H28" s="136"/>
    </row>
    <row r="29" spans="1:8">
      <c r="A29" s="155"/>
      <c r="B29" s="156" t="s">
        <v>526</v>
      </c>
      <c r="C29" s="157"/>
      <c r="D29" s="158">
        <v>272136</v>
      </c>
      <c r="E29" s="159">
        <v>0.19483</v>
      </c>
      <c r="F29" s="159">
        <v>0.19483</v>
      </c>
      <c r="G29" s="158">
        <v>2721360000</v>
      </c>
      <c r="H29" s="158"/>
    </row>
    <row r="30" spans="1:8">
      <c r="A30" s="160"/>
      <c r="B30" s="161" t="s">
        <v>529</v>
      </c>
      <c r="C30" s="162"/>
      <c r="D30" s="143"/>
      <c r="E30" s="163">
        <v>0.12</v>
      </c>
      <c r="F30" s="163"/>
      <c r="G30" s="143">
        <v>3600000000</v>
      </c>
      <c r="H30" s="143"/>
    </row>
    <row r="31" spans="1:8">
      <c r="A31" s="160"/>
      <c r="B31" s="161" t="s">
        <v>550</v>
      </c>
      <c r="C31" s="162"/>
      <c r="D31" s="143"/>
      <c r="E31" s="163"/>
      <c r="F31" s="163"/>
      <c r="G31" s="143">
        <v>1000000000</v>
      </c>
      <c r="H31" s="143"/>
    </row>
    <row r="32" spans="1:8" hidden="1">
      <c r="A32" s="160"/>
      <c r="B32" s="182" t="s">
        <v>544</v>
      </c>
      <c r="C32" s="162"/>
      <c r="D32" s="143"/>
      <c r="E32" s="163"/>
      <c r="F32" s="163"/>
      <c r="G32" s="143"/>
      <c r="H32" s="143"/>
    </row>
    <row r="33" spans="1:8">
      <c r="A33" s="160"/>
      <c r="B33" s="161" t="s">
        <v>527</v>
      </c>
      <c r="C33" s="162"/>
      <c r="D33" s="143"/>
      <c r="E33" s="163"/>
      <c r="F33" s="163"/>
      <c r="G33" s="143">
        <v>109858035</v>
      </c>
      <c r="H33" s="143"/>
    </row>
    <row r="34" spans="1:8">
      <c r="A34" s="165"/>
      <c r="B34" s="166" t="s">
        <v>124</v>
      </c>
      <c r="C34" s="167"/>
      <c r="D34" s="165"/>
      <c r="E34" s="165"/>
      <c r="F34" s="165"/>
      <c r="G34" s="168">
        <v>7431218035</v>
      </c>
      <c r="H34" s="165"/>
    </row>
    <row r="35" spans="1:8">
      <c r="G35" s="176"/>
    </row>
    <row r="36" spans="1:8" ht="28.5">
      <c r="A36" s="136"/>
      <c r="B36" s="152" t="s">
        <v>517</v>
      </c>
      <c r="C36" s="153"/>
      <c r="D36" s="135" t="s">
        <v>520</v>
      </c>
      <c r="E36" s="136" t="s">
        <v>315</v>
      </c>
      <c r="F36" s="135" t="s">
        <v>521</v>
      </c>
      <c r="G36" s="136" t="s">
        <v>474</v>
      </c>
      <c r="H36" s="136"/>
    </row>
    <row r="37" spans="1:8">
      <c r="A37" s="715"/>
      <c r="B37" s="716" t="s">
        <v>598</v>
      </c>
      <c r="C37" s="467"/>
      <c r="D37" s="717"/>
      <c r="E37" s="718"/>
      <c r="F37" s="718"/>
      <c r="G37" s="717">
        <v>927046465</v>
      </c>
      <c r="H37" s="717"/>
    </row>
    <row r="38" spans="1:8" ht="15.75">
      <c r="A38" s="719"/>
      <c r="B38" s="166" t="s">
        <v>124</v>
      </c>
      <c r="C38" s="467"/>
      <c r="D38" s="719"/>
      <c r="E38" s="719"/>
      <c r="F38" s="719"/>
      <c r="G38" s="720">
        <v>927046465</v>
      </c>
      <c r="H38" s="719"/>
    </row>
  </sheetData>
  <mergeCells count="9">
    <mergeCell ref="A7:A8"/>
    <mergeCell ref="B7:B8"/>
    <mergeCell ref="C7:E7"/>
    <mergeCell ref="F7:H7"/>
    <mergeCell ref="G1:H1"/>
    <mergeCell ref="G2:H2"/>
    <mergeCell ref="A4:H4"/>
    <mergeCell ref="A5:H5"/>
    <mergeCell ref="A6:H6"/>
  </mergeCells>
  <phoneticPr fontId="88" type="noConversion"/>
  <pageMargins left="0.22" right="0.21" top="0.44" bottom="0.25" header="0.32" footer="0.2"/>
  <pageSetup paperSize="9" orientation="landscape" verticalDpi="0" r:id="rId1"/>
  <headerFooter alignWithMargins="0">
    <oddFooter>&amp;C15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3"/>
  <sheetViews>
    <sheetView topLeftCell="A3" workbookViewId="0">
      <selection activeCell="G38" sqref="G38"/>
    </sheetView>
  </sheetViews>
  <sheetFormatPr defaultRowHeight="15.75"/>
  <cols>
    <col min="1" max="1" width="1.125" style="53" customWidth="1"/>
    <col min="2" max="2" width="25.875" style="53" customWidth="1"/>
    <col min="3" max="3" width="15.375" style="53" customWidth="1"/>
    <col min="4" max="4" width="14.375" style="53" hidden="1" customWidth="1"/>
    <col min="5" max="5" width="16.25" style="53" customWidth="1"/>
    <col min="6" max="6" width="15.375" style="53" customWidth="1"/>
    <col min="7" max="7" width="14.25" style="53" customWidth="1"/>
    <col min="8" max="8" width="11.375" style="53" hidden="1" customWidth="1"/>
    <col min="9" max="9" width="0.5" style="53" hidden="1" customWidth="1"/>
    <col min="10" max="10" width="12" style="53" hidden="1" customWidth="1"/>
    <col min="11" max="11" width="0.625" style="53" hidden="1" customWidth="1"/>
    <col min="12" max="12" width="14.375" style="53" customWidth="1"/>
    <col min="13" max="13" width="16.375" style="53" customWidth="1"/>
    <col min="14" max="14" width="14.25" style="3" bestFit="1" customWidth="1"/>
    <col min="15" max="16384" width="9" style="53"/>
  </cols>
  <sheetData>
    <row r="1" spans="1:14" s="19" customFormat="1" ht="18" customHeight="1">
      <c r="A1" s="851" t="s">
        <v>268</v>
      </c>
      <c r="B1" s="851"/>
      <c r="C1" s="851"/>
      <c r="D1" s="851"/>
      <c r="E1" s="851"/>
      <c r="F1" s="851"/>
      <c r="G1" s="18"/>
      <c r="I1" s="20"/>
      <c r="J1" s="21"/>
      <c r="K1" s="21"/>
      <c r="L1" s="776" t="s">
        <v>57</v>
      </c>
      <c r="M1" s="776"/>
      <c r="N1" s="22"/>
    </row>
    <row r="2" spans="1:14" s="19" customFormat="1" ht="16.5" customHeight="1">
      <c r="A2" s="23" t="str">
        <f>[2]BS!A2:E2</f>
        <v>Tòa nhà Licogi 13 - Khuất Duy Tiến - Nhân Chính - Thanh Xuân - Hà Nội</v>
      </c>
      <c r="B2" s="24"/>
      <c r="C2" s="25"/>
      <c r="D2" s="25"/>
      <c r="E2" s="25"/>
      <c r="G2" s="7"/>
      <c r="H2" s="7"/>
      <c r="I2" s="7"/>
      <c r="J2" s="25"/>
      <c r="K2" s="25"/>
      <c r="L2" s="850" t="s">
        <v>582</v>
      </c>
      <c r="M2" s="850"/>
      <c r="N2" s="22"/>
    </row>
    <row r="3" spans="1:14" s="19" customFormat="1" ht="16.5" customHeight="1">
      <c r="A3" s="26" t="str">
        <f>[2]CF!A3</f>
        <v>Tel: 043 5 534 369                          Fax: 043 8 544 107</v>
      </c>
      <c r="B3" s="26"/>
      <c r="C3" s="8"/>
      <c r="D3" s="8"/>
      <c r="E3" s="8"/>
      <c r="F3" s="8"/>
      <c r="G3" s="8"/>
      <c r="H3" s="27"/>
      <c r="I3" s="27"/>
      <c r="L3" s="776"/>
      <c r="M3" s="776"/>
      <c r="N3" s="22"/>
    </row>
    <row r="4" spans="1:14" s="19" customFormat="1" ht="17.25" customHeight="1">
      <c r="A4" s="28"/>
      <c r="C4" s="9"/>
      <c r="D4" s="9"/>
      <c r="E4" s="9"/>
      <c r="F4" s="9"/>
      <c r="G4" s="9"/>
      <c r="J4" s="852" t="s">
        <v>363</v>
      </c>
      <c r="K4" s="852"/>
      <c r="L4" s="852"/>
      <c r="M4" s="852"/>
      <c r="N4" s="22"/>
    </row>
    <row r="5" spans="1:14" s="19" customFormat="1" ht="18" customHeight="1">
      <c r="A5" s="849" t="s">
        <v>44</v>
      </c>
      <c r="B5" s="849"/>
      <c r="C5" s="849"/>
      <c r="D5" s="849"/>
      <c r="E5" s="849"/>
      <c r="F5" s="849"/>
      <c r="G5" s="849"/>
      <c r="H5" s="849"/>
      <c r="I5" s="849"/>
      <c r="J5" s="849"/>
      <c r="K5" s="849"/>
      <c r="L5" s="849"/>
      <c r="M5" s="849"/>
      <c r="N5" s="22"/>
    </row>
    <row r="6" spans="1:14" s="19" customFormat="1" ht="16.5" customHeight="1">
      <c r="A6" s="850" t="s">
        <v>588</v>
      </c>
      <c r="B6" s="850"/>
      <c r="C6" s="850"/>
      <c r="D6" s="850"/>
      <c r="E6" s="850"/>
      <c r="F6" s="850"/>
      <c r="G6" s="850"/>
      <c r="H6" s="850"/>
      <c r="I6" s="850"/>
      <c r="J6" s="850"/>
      <c r="K6" s="850"/>
      <c r="L6" s="850"/>
      <c r="M6" s="850"/>
      <c r="N6" s="22"/>
    </row>
    <row r="7" spans="1:14" s="19" customFormat="1" ht="15" customHeight="1">
      <c r="A7" s="850" t="s">
        <v>109</v>
      </c>
      <c r="B7" s="850"/>
      <c r="C7" s="850"/>
      <c r="D7" s="850"/>
      <c r="E7" s="850"/>
      <c r="F7" s="850"/>
      <c r="G7" s="850"/>
      <c r="H7" s="850"/>
      <c r="I7" s="850"/>
      <c r="J7" s="850"/>
      <c r="K7" s="850"/>
      <c r="L7" s="850"/>
      <c r="M7" s="850"/>
      <c r="N7" s="22"/>
    </row>
    <row r="8" spans="1:14" s="19" customFormat="1" ht="24.75" customHeight="1">
      <c r="A8" s="29" t="s">
        <v>218</v>
      </c>
      <c r="B8" s="30" t="s">
        <v>121</v>
      </c>
      <c r="C8" s="31"/>
      <c r="D8" s="9"/>
      <c r="E8" s="31"/>
      <c r="F8" s="31"/>
      <c r="G8" s="31"/>
      <c r="H8" s="9"/>
      <c r="I8" s="9"/>
      <c r="L8" s="31"/>
      <c r="M8" s="19" t="s">
        <v>105</v>
      </c>
      <c r="N8" s="22"/>
    </row>
    <row r="9" spans="1:14" s="19" customFormat="1" ht="33.75" customHeight="1">
      <c r="A9" s="28"/>
      <c r="B9" s="32" t="s">
        <v>110</v>
      </c>
      <c r="C9" s="32" t="s">
        <v>336</v>
      </c>
      <c r="D9" s="32"/>
      <c r="E9" s="32" t="s">
        <v>55</v>
      </c>
      <c r="F9" s="32" t="s">
        <v>54</v>
      </c>
      <c r="G9" s="32" t="s">
        <v>56</v>
      </c>
      <c r="H9" s="32" t="s">
        <v>114</v>
      </c>
      <c r="I9" s="33"/>
      <c r="J9" s="32" t="s">
        <v>115</v>
      </c>
      <c r="K9" s="32"/>
      <c r="L9" s="32" t="s">
        <v>359</v>
      </c>
      <c r="M9" s="32" t="s">
        <v>124</v>
      </c>
      <c r="N9" s="22"/>
    </row>
    <row r="10" spans="1:14" s="38" customFormat="1" ht="16.5" customHeight="1">
      <c r="A10" s="34"/>
      <c r="B10" s="35" t="s">
        <v>122</v>
      </c>
      <c r="C10" s="36"/>
      <c r="D10" s="36"/>
      <c r="E10" s="36"/>
      <c r="F10" s="37"/>
      <c r="G10" s="37"/>
      <c r="H10" s="37"/>
      <c r="I10" s="37"/>
      <c r="J10" s="36"/>
      <c r="K10" s="36"/>
      <c r="L10" s="36"/>
      <c r="M10" s="2"/>
      <c r="N10" s="17"/>
    </row>
    <row r="11" spans="1:14" s="41" customFormat="1" ht="16.5" customHeight="1">
      <c r="A11" s="34"/>
      <c r="B11" s="39" t="s">
        <v>557</v>
      </c>
      <c r="C11" s="40">
        <v>138700125230</v>
      </c>
      <c r="D11" s="40">
        <v>0</v>
      </c>
      <c r="E11" s="40">
        <v>196511170962</v>
      </c>
      <c r="F11" s="40">
        <v>38921024429</v>
      </c>
      <c r="G11" s="40">
        <v>901048880</v>
      </c>
      <c r="H11" s="40">
        <v>0</v>
      </c>
      <c r="I11" s="40">
        <v>0</v>
      </c>
      <c r="J11" s="40">
        <v>0</v>
      </c>
      <c r="K11" s="40">
        <v>0</v>
      </c>
      <c r="L11" s="40">
        <v>11750919013</v>
      </c>
      <c r="M11" s="40">
        <v>386784288514</v>
      </c>
      <c r="N11" s="4"/>
    </row>
    <row r="12" spans="1:14" s="38" customFormat="1" ht="16.5" customHeight="1">
      <c r="A12" s="34"/>
      <c r="B12" s="42" t="s">
        <v>437</v>
      </c>
      <c r="C12" s="43">
        <v>5075173961</v>
      </c>
      <c r="D12" s="43"/>
      <c r="E12" s="43">
        <v>16569016532</v>
      </c>
      <c r="F12" s="43">
        <v>227272727</v>
      </c>
      <c r="G12" s="43"/>
      <c r="H12" s="43"/>
      <c r="I12" s="43"/>
      <c r="J12" s="43"/>
      <c r="K12" s="43"/>
      <c r="L12" s="43"/>
      <c r="M12" s="43">
        <v>21871463220</v>
      </c>
      <c r="N12" s="5"/>
    </row>
    <row r="13" spans="1:14" s="38" customFormat="1" ht="16.5" customHeight="1">
      <c r="A13" s="34"/>
      <c r="B13" s="42" t="s">
        <v>112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0</v>
      </c>
      <c r="N13" s="5"/>
    </row>
    <row r="14" spans="1:14" s="38" customFormat="1" ht="16.5" customHeight="1">
      <c r="A14" s="34"/>
      <c r="B14" s="42" t="s">
        <v>430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>
        <v>0</v>
      </c>
      <c r="N14" s="5"/>
    </row>
    <row r="15" spans="1:14" s="38" customFormat="1" ht="16.5" customHeight="1">
      <c r="A15" s="34"/>
      <c r="B15" s="42" t="s">
        <v>319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>
        <v>0</v>
      </c>
      <c r="N15" s="5"/>
    </row>
    <row r="16" spans="1:14" s="38" customFormat="1" ht="16.5" customHeight="1">
      <c r="A16" s="34"/>
      <c r="B16" s="42" t="s">
        <v>116</v>
      </c>
      <c r="C16" s="43"/>
      <c r="D16" s="43"/>
      <c r="E16" s="43"/>
      <c r="F16" s="43">
        <v>2958121637</v>
      </c>
      <c r="G16" s="43"/>
      <c r="H16" s="43"/>
      <c r="I16" s="43"/>
      <c r="J16" s="43"/>
      <c r="K16" s="43"/>
      <c r="L16" s="43"/>
      <c r="M16" s="43">
        <v>2958121637</v>
      </c>
      <c r="N16" s="5"/>
    </row>
    <row r="17" spans="1:14" s="38" customFormat="1" ht="16.5" customHeight="1">
      <c r="A17" s="34"/>
      <c r="B17" s="42" t="s">
        <v>111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>
        <v>0</v>
      </c>
      <c r="N17" s="5"/>
    </row>
    <row r="18" spans="1:14" s="38" customFormat="1" ht="16.5" customHeight="1">
      <c r="A18" s="34"/>
      <c r="B18" s="42" t="s">
        <v>120</v>
      </c>
      <c r="C18" s="43"/>
      <c r="D18" s="43"/>
      <c r="E18" s="43">
        <v>-3312585716</v>
      </c>
      <c r="F18" s="43">
        <v>-3470909090</v>
      </c>
      <c r="G18" s="43"/>
      <c r="H18" s="43"/>
      <c r="I18" s="43"/>
      <c r="J18" s="43"/>
      <c r="K18" s="43"/>
      <c r="L18" s="43"/>
      <c r="M18" s="43">
        <v>-6783494806</v>
      </c>
      <c r="N18" s="5"/>
    </row>
    <row r="19" spans="1:14" s="38" customFormat="1" ht="16.5" customHeight="1">
      <c r="A19" s="34"/>
      <c r="B19" s="42" t="s">
        <v>117</v>
      </c>
      <c r="C19" s="43"/>
      <c r="D19" s="43"/>
      <c r="E19" s="43">
        <v>-74181818</v>
      </c>
      <c r="F19" s="43"/>
      <c r="G19" s="43"/>
      <c r="H19" s="43"/>
      <c r="I19" s="43"/>
      <c r="J19" s="43"/>
      <c r="K19" s="43"/>
      <c r="L19" s="43"/>
      <c r="M19" s="43">
        <v>-74181818</v>
      </c>
      <c r="N19" s="5"/>
    </row>
    <row r="20" spans="1:14" s="46" customFormat="1" ht="16.5" customHeight="1">
      <c r="A20" s="44"/>
      <c r="B20" s="45" t="s">
        <v>589</v>
      </c>
      <c r="C20" s="14">
        <v>143775299191</v>
      </c>
      <c r="D20" s="14">
        <v>0</v>
      </c>
      <c r="E20" s="14">
        <v>209693419960</v>
      </c>
      <c r="F20" s="14">
        <v>38635509703</v>
      </c>
      <c r="G20" s="14">
        <v>901048880</v>
      </c>
      <c r="H20" s="14">
        <v>0</v>
      </c>
      <c r="I20" s="14">
        <v>0</v>
      </c>
      <c r="J20" s="14">
        <v>0</v>
      </c>
      <c r="K20" s="14">
        <v>0</v>
      </c>
      <c r="L20" s="14">
        <v>11750919013</v>
      </c>
      <c r="M20" s="14">
        <v>404756196747</v>
      </c>
      <c r="N20" s="6"/>
    </row>
    <row r="21" spans="1:14" s="48" customFormat="1" ht="16.5" customHeight="1">
      <c r="B21" s="49" t="s">
        <v>118</v>
      </c>
      <c r="C21" s="37"/>
      <c r="D21" s="37"/>
      <c r="E21" s="16"/>
      <c r="F21" s="16"/>
      <c r="G21" s="16"/>
      <c r="H21" s="16"/>
      <c r="I21" s="50"/>
      <c r="J21" s="50"/>
      <c r="K21" s="50"/>
      <c r="L21" s="11"/>
      <c r="M21" s="47"/>
      <c r="N21" s="51"/>
    </row>
    <row r="22" spans="1:14" s="52" customFormat="1" ht="16.5" customHeight="1">
      <c r="B22" s="39" t="s">
        <v>557</v>
      </c>
      <c r="C22" s="40">
        <v>-16256937124</v>
      </c>
      <c r="D22" s="40">
        <v>0</v>
      </c>
      <c r="E22" s="40">
        <v>-117078879281</v>
      </c>
      <c r="F22" s="40">
        <v>-24397196458</v>
      </c>
      <c r="G22" s="40">
        <v>-842065696</v>
      </c>
      <c r="H22" s="40">
        <v>0</v>
      </c>
      <c r="I22" s="40">
        <v>0</v>
      </c>
      <c r="J22" s="40">
        <v>0</v>
      </c>
      <c r="K22" s="40">
        <v>0</v>
      </c>
      <c r="L22" s="40">
        <v>-3751283915</v>
      </c>
      <c r="M22" s="40">
        <v>-162326362474</v>
      </c>
      <c r="N22" s="12"/>
    </row>
    <row r="23" spans="1:14" s="48" customFormat="1" ht="16.5" customHeight="1">
      <c r="B23" s="42" t="s">
        <v>438</v>
      </c>
      <c r="C23" s="43">
        <v>-3926027702</v>
      </c>
      <c r="D23" s="43"/>
      <c r="E23" s="43">
        <v>-10867239383</v>
      </c>
      <c r="F23" s="43">
        <v>-2476170365</v>
      </c>
      <c r="G23" s="43">
        <v>-18343234</v>
      </c>
      <c r="H23" s="43"/>
      <c r="I23" s="43"/>
      <c r="J23" s="43"/>
      <c r="K23" s="43"/>
      <c r="L23" s="43">
        <v>-353635618</v>
      </c>
      <c r="M23" s="43">
        <v>-17641416302</v>
      </c>
      <c r="N23" s="51"/>
    </row>
    <row r="24" spans="1:14" s="48" customFormat="1" ht="16.5" customHeight="1">
      <c r="B24" s="42" t="s">
        <v>431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>
        <v>0</v>
      </c>
      <c r="N24" s="51"/>
    </row>
    <row r="25" spans="1:14" s="48" customFormat="1" ht="16.5" customHeight="1">
      <c r="B25" s="42" t="s">
        <v>116</v>
      </c>
      <c r="C25" s="43"/>
      <c r="D25" s="43"/>
      <c r="E25" s="43"/>
      <c r="F25" s="43"/>
      <c r="G25" s="43">
        <v>-1219463907</v>
      </c>
      <c r="H25" s="43"/>
      <c r="I25" s="43"/>
      <c r="J25" s="43"/>
      <c r="K25" s="43"/>
      <c r="L25" s="43"/>
      <c r="M25" s="43">
        <v>-1219463907</v>
      </c>
      <c r="N25" s="51"/>
    </row>
    <row r="26" spans="1:14" s="48" customFormat="1" ht="16.5" customHeight="1">
      <c r="B26" s="42" t="s">
        <v>111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>
        <v>0</v>
      </c>
      <c r="N26" s="51"/>
    </row>
    <row r="27" spans="1:14" s="48" customFormat="1" ht="16.5" customHeight="1">
      <c r="B27" s="42" t="s">
        <v>120</v>
      </c>
      <c r="C27" s="43"/>
      <c r="D27" s="43"/>
      <c r="E27" s="43">
        <v>1379216834</v>
      </c>
      <c r="F27" s="43">
        <v>3621359070</v>
      </c>
      <c r="G27" s="43"/>
      <c r="H27" s="43"/>
      <c r="I27" s="43"/>
      <c r="J27" s="43"/>
      <c r="K27" s="43"/>
      <c r="L27" s="43"/>
      <c r="M27" s="43">
        <v>5000575904</v>
      </c>
      <c r="N27" s="51"/>
    </row>
    <row r="28" spans="1:14" s="48" customFormat="1" ht="16.5" customHeight="1">
      <c r="B28" s="42" t="s">
        <v>117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>
        <v>0</v>
      </c>
      <c r="N28" s="51"/>
    </row>
    <row r="29" spans="1:14" s="52" customFormat="1" ht="16.5" customHeight="1">
      <c r="B29" s="45" t="s">
        <v>589</v>
      </c>
      <c r="C29" s="14">
        <v>-20182964826</v>
      </c>
      <c r="D29" s="14">
        <v>0</v>
      </c>
      <c r="E29" s="14">
        <v>-126566901830</v>
      </c>
      <c r="F29" s="14">
        <v>-23252007753</v>
      </c>
      <c r="G29" s="14">
        <v>-2079872837</v>
      </c>
      <c r="H29" s="14">
        <v>0</v>
      </c>
      <c r="I29" s="14">
        <v>0</v>
      </c>
      <c r="J29" s="14">
        <v>0</v>
      </c>
      <c r="K29" s="14">
        <v>0</v>
      </c>
      <c r="L29" s="14">
        <v>-4104919533</v>
      </c>
      <c r="M29" s="14">
        <v>-176186666779</v>
      </c>
      <c r="N29" s="12"/>
    </row>
    <row r="30" spans="1:14" ht="16.5" customHeight="1">
      <c r="B30" s="55" t="s">
        <v>119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pans="1:14" s="52" customFormat="1" ht="16.5" customHeight="1">
      <c r="B31" s="56" t="s">
        <v>558</v>
      </c>
      <c r="C31" s="47">
        <v>122443188106</v>
      </c>
      <c r="D31" s="47">
        <v>0</v>
      </c>
      <c r="E31" s="47">
        <v>79432291681</v>
      </c>
      <c r="F31" s="47">
        <v>14523827971</v>
      </c>
      <c r="G31" s="47">
        <v>58983184</v>
      </c>
      <c r="H31" s="47">
        <v>0</v>
      </c>
      <c r="I31" s="47">
        <v>0</v>
      </c>
      <c r="J31" s="47">
        <v>0</v>
      </c>
      <c r="K31" s="47">
        <v>0</v>
      </c>
      <c r="L31" s="47">
        <v>7999635098</v>
      </c>
      <c r="M31" s="47">
        <v>224457926040</v>
      </c>
      <c r="N31" s="12"/>
    </row>
    <row r="32" spans="1:14" s="52" customFormat="1" ht="16.5" customHeight="1">
      <c r="B32" s="56" t="s">
        <v>590</v>
      </c>
      <c r="C32" s="47">
        <v>123592334365</v>
      </c>
      <c r="D32" s="47">
        <v>0</v>
      </c>
      <c r="E32" s="47">
        <v>83126518130</v>
      </c>
      <c r="F32" s="47">
        <v>15383501950</v>
      </c>
      <c r="G32" s="47">
        <v>-1178823957</v>
      </c>
      <c r="H32" s="47">
        <v>0</v>
      </c>
      <c r="I32" s="47">
        <v>0</v>
      </c>
      <c r="J32" s="47">
        <v>0</v>
      </c>
      <c r="K32" s="47">
        <v>0</v>
      </c>
      <c r="L32" s="47">
        <v>7645999480</v>
      </c>
      <c r="M32" s="47">
        <v>228569529968</v>
      </c>
      <c r="N32" s="12"/>
    </row>
    <row r="33" spans="2:13" ht="12.75" customHeight="1">
      <c r="B33" s="57"/>
      <c r="C33" s="9"/>
      <c r="D33" s="9"/>
      <c r="E33" s="9"/>
      <c r="F33" s="9"/>
      <c r="G33" s="9"/>
      <c r="H33" s="9"/>
      <c r="I33" s="9"/>
      <c r="J33" s="58"/>
      <c r="K33" s="58"/>
      <c r="L33" s="58"/>
      <c r="M33" s="3"/>
    </row>
  </sheetData>
  <mergeCells count="8">
    <mergeCell ref="A5:M5"/>
    <mergeCell ref="A6:M6"/>
    <mergeCell ref="A7:M7"/>
    <mergeCell ref="A1:F1"/>
    <mergeCell ref="L1:M1"/>
    <mergeCell ref="L2:M2"/>
    <mergeCell ref="L3:M3"/>
    <mergeCell ref="J4:M4"/>
  </mergeCells>
  <phoneticPr fontId="84" type="noConversion"/>
  <pageMargins left="0.7" right="0.7" top="0.42" bottom="0.3" header="0.35" footer="0.3"/>
  <pageSetup paperSize="9" orientation="landscape" r:id="rId1"/>
  <headerFooter>
    <oddFooter>&amp;C17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56"/>
  <sheetViews>
    <sheetView showGridLines="0" view="pageBreakPreview" zoomScale="115" zoomScaleSheetLayoutView="115" workbookViewId="0">
      <pane xSplit="3" ySplit="11" topLeftCell="D74" activePane="bottomRight" state="frozen"/>
      <selection pane="topRight" activeCell="D1" sqref="D1"/>
      <selection pane="bottomLeft" activeCell="A12" sqref="A12"/>
      <selection pane="bottomRight" activeCell="N59" sqref="N59"/>
    </sheetView>
  </sheetViews>
  <sheetFormatPr defaultRowHeight="15.75"/>
  <cols>
    <col min="1" max="1" width="3.625" style="59" customWidth="1"/>
    <col min="2" max="2" width="2.625" style="59" customWidth="1"/>
    <col min="3" max="3" width="21.25" style="59" customWidth="1"/>
    <col min="4" max="4" width="14.5" style="59" customWidth="1"/>
    <col min="5" max="5" width="13" style="59" customWidth="1"/>
    <col min="6" max="6" width="13" style="59" hidden="1" customWidth="1"/>
    <col min="7" max="7" width="13.375" style="59" customWidth="1"/>
    <col min="8" max="8" width="13.125" style="59" customWidth="1"/>
    <col min="9" max="9" width="11.875" style="59" hidden="1" customWidth="1"/>
    <col min="10" max="10" width="12.875" style="59" customWidth="1"/>
    <col min="11" max="11" width="13.5" style="59" customWidth="1"/>
    <col min="12" max="12" width="13.75" style="59" customWidth="1"/>
    <col min="13" max="16384" width="9" style="59"/>
  </cols>
  <sheetData>
    <row r="1" spans="1:12" s="64" customFormat="1" ht="13.5" customHeight="1">
      <c r="A1" s="776" t="s">
        <v>268</v>
      </c>
      <c r="B1" s="776"/>
      <c r="C1" s="776"/>
      <c r="D1" s="776"/>
      <c r="E1" s="776"/>
      <c r="F1" s="776"/>
      <c r="G1" s="776"/>
      <c r="H1" s="62"/>
      <c r="I1" s="62"/>
      <c r="J1" s="62"/>
      <c r="K1" s="62"/>
      <c r="L1" s="63"/>
    </row>
    <row r="2" spans="1:12" s="64" customFormat="1" ht="13.5" customHeight="1">
      <c r="A2" s="65" t="s">
        <v>68</v>
      </c>
      <c r="B2" s="66"/>
      <c r="C2" s="66"/>
      <c r="D2" s="67"/>
      <c r="E2" s="67"/>
      <c r="F2" s="67"/>
      <c r="K2" s="68"/>
      <c r="L2" s="67" t="s">
        <v>582</v>
      </c>
    </row>
    <row r="3" spans="1:12" s="64" customFormat="1" ht="13.5" customHeight="1">
      <c r="A3" s="69" t="s">
        <v>69</v>
      </c>
      <c r="B3" s="69"/>
      <c r="C3" s="69"/>
      <c r="D3" s="70"/>
      <c r="E3" s="70"/>
      <c r="F3" s="70"/>
      <c r="G3" s="70"/>
      <c r="H3" s="70"/>
      <c r="I3" s="70"/>
      <c r="J3" s="70"/>
      <c r="K3" s="776"/>
      <c r="L3" s="776"/>
    </row>
    <row r="4" spans="1:12" s="64" customFormat="1" ht="13.5" customHeight="1">
      <c r="A4" s="65"/>
      <c r="B4" s="65"/>
      <c r="C4" s="65"/>
      <c r="D4" s="71"/>
      <c r="E4" s="71"/>
      <c r="F4" s="71"/>
      <c r="G4" s="71"/>
      <c r="H4" s="71"/>
      <c r="I4" s="71"/>
      <c r="J4" s="71"/>
      <c r="K4" s="853" t="s">
        <v>363</v>
      </c>
      <c r="L4" s="853"/>
    </row>
    <row r="5" spans="1:12" s="64" customFormat="1" ht="14.25" customHeight="1">
      <c r="A5" s="849" t="s">
        <v>44</v>
      </c>
      <c r="B5" s="849"/>
      <c r="C5" s="849"/>
      <c r="D5" s="849"/>
      <c r="E5" s="849"/>
      <c r="F5" s="849"/>
      <c r="G5" s="849"/>
      <c r="H5" s="849"/>
      <c r="I5" s="849"/>
      <c r="J5" s="849"/>
      <c r="K5" s="849"/>
      <c r="L5" s="849"/>
    </row>
    <row r="6" spans="1:12" s="64" customFormat="1" ht="14.25" customHeight="1">
      <c r="A6" s="850" t="str">
        <f>'Thuyet minh'!A6:H6</f>
        <v>Quý III Năm 2017</v>
      </c>
      <c r="B6" s="850"/>
      <c r="C6" s="850"/>
      <c r="D6" s="850"/>
      <c r="E6" s="850"/>
      <c r="F6" s="850"/>
      <c r="G6" s="850"/>
      <c r="H6" s="850"/>
      <c r="I6" s="850"/>
      <c r="J6" s="850"/>
      <c r="K6" s="850"/>
      <c r="L6" s="850"/>
    </row>
    <row r="7" spans="1:12" s="64" customFormat="1" ht="14.25" customHeight="1">
      <c r="A7" s="850" t="s">
        <v>109</v>
      </c>
      <c r="B7" s="850"/>
      <c r="C7" s="850"/>
      <c r="D7" s="850"/>
      <c r="E7" s="850"/>
      <c r="F7" s="850"/>
      <c r="G7" s="850"/>
      <c r="H7" s="850"/>
      <c r="I7" s="850"/>
      <c r="J7" s="850"/>
      <c r="K7" s="850"/>
      <c r="L7" s="850"/>
    </row>
    <row r="8" spans="1:12" s="64" customFormat="1" ht="15">
      <c r="A8" s="72">
        <v>14</v>
      </c>
      <c r="B8" s="74"/>
      <c r="C8" s="74" t="s">
        <v>89</v>
      </c>
      <c r="D8" s="71"/>
      <c r="E8" s="71"/>
      <c r="F8" s="71"/>
      <c r="G8" s="71"/>
      <c r="H8" s="71"/>
      <c r="I8" s="71"/>
      <c r="J8" s="71"/>
      <c r="K8" s="71"/>
    </row>
    <row r="9" spans="1:12" s="64" customFormat="1" ht="15">
      <c r="A9" s="72">
        <v>14.1</v>
      </c>
      <c r="B9" s="74"/>
      <c r="C9" s="75" t="s">
        <v>91</v>
      </c>
      <c r="D9" s="71"/>
      <c r="E9" s="71"/>
      <c r="F9" s="71"/>
      <c r="G9" s="71"/>
      <c r="H9" s="71"/>
      <c r="I9" s="71"/>
      <c r="J9" s="71"/>
      <c r="K9" s="71"/>
      <c r="L9" s="76"/>
    </row>
    <row r="10" spans="1:12" s="64" customFormat="1" ht="12.75" customHeight="1">
      <c r="A10" s="72"/>
      <c r="B10" s="74"/>
      <c r="D10" s="71"/>
      <c r="E10" s="71"/>
      <c r="F10" s="71"/>
      <c r="G10" s="71"/>
      <c r="H10" s="71"/>
      <c r="I10" s="71"/>
      <c r="J10" s="71"/>
      <c r="K10" s="71"/>
      <c r="L10" s="77" t="s">
        <v>105</v>
      </c>
    </row>
    <row r="11" spans="1:12" s="64" customFormat="1" ht="45.75" customHeight="1">
      <c r="A11" s="72"/>
      <c r="B11" s="74"/>
      <c r="C11" s="61" t="s">
        <v>110</v>
      </c>
      <c r="D11" s="78" t="s">
        <v>304</v>
      </c>
      <c r="E11" s="78" t="s">
        <v>61</v>
      </c>
      <c r="F11" s="78" t="s">
        <v>546</v>
      </c>
      <c r="G11" s="79" t="s">
        <v>400</v>
      </c>
      <c r="H11" s="79" t="s">
        <v>435</v>
      </c>
      <c r="I11" s="79" t="s">
        <v>433</v>
      </c>
      <c r="J11" s="79" t="s">
        <v>507</v>
      </c>
      <c r="K11" s="80" t="s">
        <v>62</v>
      </c>
      <c r="L11" s="61" t="s">
        <v>124</v>
      </c>
    </row>
    <row r="12" spans="1:12" s="84" customFormat="1" ht="14.25" hidden="1" customHeight="1">
      <c r="A12" s="73"/>
      <c r="B12" s="81"/>
      <c r="C12" s="82" t="s">
        <v>63</v>
      </c>
      <c r="D12" s="83">
        <v>60000000000</v>
      </c>
      <c r="E12" s="83">
        <v>25713573000</v>
      </c>
      <c r="F12" s="83"/>
      <c r="G12" s="83">
        <v>0</v>
      </c>
      <c r="H12" s="83"/>
      <c r="I12" s="83"/>
      <c r="J12" s="83"/>
      <c r="K12" s="83">
        <v>21411795713.311104</v>
      </c>
      <c r="L12" s="83">
        <f t="shared" ref="L12:L20" si="0">SUM(D12:K12)</f>
        <v>107125368713.3111</v>
      </c>
    </row>
    <row r="13" spans="1:12" s="84" customFormat="1" ht="14.25" hidden="1" customHeight="1">
      <c r="A13" s="85"/>
      <c r="B13" s="86"/>
      <c r="C13" s="87" t="s">
        <v>64</v>
      </c>
      <c r="D13" s="88">
        <v>60000000000</v>
      </c>
      <c r="E13" s="88">
        <v>16500572000</v>
      </c>
      <c r="F13" s="88"/>
      <c r="G13" s="88">
        <v>0</v>
      </c>
      <c r="H13" s="88"/>
      <c r="I13" s="88"/>
      <c r="J13" s="88"/>
      <c r="K13" s="88">
        <v>0</v>
      </c>
      <c r="L13" s="89">
        <f t="shared" si="0"/>
        <v>76500572000</v>
      </c>
    </row>
    <row r="14" spans="1:12" s="84" customFormat="1" ht="14.25" hidden="1" customHeight="1">
      <c r="A14" s="85"/>
      <c r="B14" s="86"/>
      <c r="C14" s="87" t="s">
        <v>269</v>
      </c>
      <c r="D14" s="88">
        <v>0</v>
      </c>
      <c r="E14" s="88">
        <v>0</v>
      </c>
      <c r="F14" s="88"/>
      <c r="G14" s="88">
        <v>0</v>
      </c>
      <c r="H14" s="88"/>
      <c r="I14" s="88"/>
      <c r="J14" s="88"/>
      <c r="K14" s="88">
        <v>31556136038.809998</v>
      </c>
      <c r="L14" s="89">
        <f t="shared" si="0"/>
        <v>31556136038.809998</v>
      </c>
    </row>
    <row r="15" spans="1:12" s="84" customFormat="1" ht="14.25" hidden="1" customHeight="1">
      <c r="A15" s="85"/>
      <c r="B15" s="86"/>
      <c r="C15" s="87" t="s">
        <v>278</v>
      </c>
      <c r="D15" s="88">
        <v>0</v>
      </c>
      <c r="E15" s="88">
        <v>0</v>
      </c>
      <c r="F15" s="88"/>
      <c r="G15" s="88">
        <v>0</v>
      </c>
      <c r="H15" s="88"/>
      <c r="I15" s="88"/>
      <c r="J15" s="88"/>
      <c r="K15" s="88">
        <v>6644709669</v>
      </c>
      <c r="L15" s="89">
        <f t="shared" si="0"/>
        <v>6644709669</v>
      </c>
    </row>
    <row r="16" spans="1:12" s="84" customFormat="1" ht="14.25" hidden="1" customHeight="1">
      <c r="A16" s="85"/>
      <c r="B16" s="86"/>
      <c r="C16" s="87" t="s">
        <v>65</v>
      </c>
      <c r="D16" s="88">
        <v>0</v>
      </c>
      <c r="E16" s="88">
        <v>0</v>
      </c>
      <c r="F16" s="88"/>
      <c r="G16" s="88">
        <v>0</v>
      </c>
      <c r="H16" s="88"/>
      <c r="I16" s="88"/>
      <c r="J16" s="88"/>
      <c r="K16" s="88">
        <v>0</v>
      </c>
      <c r="L16" s="89">
        <f t="shared" si="0"/>
        <v>0</v>
      </c>
    </row>
    <row r="17" spans="1:12" s="84" customFormat="1" ht="14.25" hidden="1" customHeight="1">
      <c r="A17" s="85"/>
      <c r="B17" s="86"/>
      <c r="C17" s="87" t="s">
        <v>305</v>
      </c>
      <c r="D17" s="88">
        <v>0</v>
      </c>
      <c r="E17" s="88">
        <v>-24000000000</v>
      </c>
      <c r="F17" s="88"/>
      <c r="G17" s="88">
        <v>0</v>
      </c>
      <c r="H17" s="88"/>
      <c r="I17" s="88"/>
      <c r="J17" s="88"/>
      <c r="K17" s="88">
        <v>0</v>
      </c>
      <c r="L17" s="89">
        <f t="shared" si="0"/>
        <v>-24000000000</v>
      </c>
    </row>
    <row r="18" spans="1:12" s="84" customFormat="1" ht="14.25" hidden="1" customHeight="1">
      <c r="A18" s="85"/>
      <c r="B18" s="86"/>
      <c r="C18" s="87" t="s">
        <v>66</v>
      </c>
      <c r="D18" s="88">
        <v>0</v>
      </c>
      <c r="E18" s="88">
        <v>0</v>
      </c>
      <c r="F18" s="88"/>
      <c r="G18" s="88">
        <v>0</v>
      </c>
      <c r="H18" s="88"/>
      <c r="I18" s="88"/>
      <c r="J18" s="88"/>
      <c r="K18" s="88">
        <v>-4576768772.9499998</v>
      </c>
      <c r="L18" s="89">
        <f t="shared" si="0"/>
        <v>-4576768772.9499998</v>
      </c>
    </row>
    <row r="19" spans="1:12" s="84" customFormat="1" ht="14.25" hidden="1" customHeight="1">
      <c r="A19" s="85"/>
      <c r="B19" s="86"/>
      <c r="C19" s="87" t="s">
        <v>279</v>
      </c>
      <c r="D19" s="88">
        <v>0</v>
      </c>
      <c r="E19" s="88">
        <v>0</v>
      </c>
      <c r="F19" s="88"/>
      <c r="G19" s="88">
        <v>-6219526265</v>
      </c>
      <c r="H19" s="88"/>
      <c r="I19" s="88"/>
      <c r="J19" s="88"/>
      <c r="K19" s="88">
        <v>-8641657830</v>
      </c>
      <c r="L19" s="89">
        <f t="shared" si="0"/>
        <v>-14861184095</v>
      </c>
    </row>
    <row r="20" spans="1:12" s="84" customFormat="1" ht="14.25" hidden="1" customHeight="1">
      <c r="A20" s="85"/>
      <c r="B20" s="86"/>
      <c r="C20" s="87" t="s">
        <v>318</v>
      </c>
      <c r="D20" s="88">
        <v>0</v>
      </c>
      <c r="E20" s="88">
        <v>0</v>
      </c>
      <c r="F20" s="88"/>
      <c r="G20" s="88">
        <v>0</v>
      </c>
      <c r="H20" s="88"/>
      <c r="I20" s="88"/>
      <c r="J20" s="88"/>
      <c r="K20" s="88">
        <v>-13628734320</v>
      </c>
      <c r="L20" s="89">
        <f t="shared" si="0"/>
        <v>-13628734320</v>
      </c>
    </row>
    <row r="21" spans="1:12" s="64" customFormat="1" ht="12" hidden="1" customHeight="1">
      <c r="A21" s="90"/>
      <c r="B21" s="91"/>
      <c r="C21" s="92" t="s">
        <v>402</v>
      </c>
      <c r="D21" s="89">
        <f>SUM(D12:D20)</f>
        <v>120000000000</v>
      </c>
      <c r="E21" s="89">
        <f>SUM(E12:E20)</f>
        <v>18214145000</v>
      </c>
      <c r="F21" s="89"/>
      <c r="G21" s="89">
        <f>SUM(G12:G20)</f>
        <v>-6219526265</v>
      </c>
      <c r="H21" s="89">
        <v>5431572655</v>
      </c>
      <c r="I21" s="89">
        <v>2585274464</v>
      </c>
      <c r="J21" s="89"/>
      <c r="K21" s="89">
        <f>SUM(K12:K20)</f>
        <v>32765480498.171104</v>
      </c>
      <c r="L21" s="89">
        <f>SUM(D21:K21)</f>
        <v>172776946352.17111</v>
      </c>
    </row>
    <row r="22" spans="1:12" s="1" customFormat="1" ht="12" hidden="1" customHeight="1">
      <c r="A22" s="93"/>
      <c r="B22" s="93"/>
      <c r="C22" s="87" t="s">
        <v>72</v>
      </c>
      <c r="D22" s="88">
        <v>0</v>
      </c>
      <c r="E22" s="88">
        <v>0</v>
      </c>
      <c r="F22" s="88"/>
      <c r="G22" s="88">
        <v>0</v>
      </c>
      <c r="H22" s="88"/>
      <c r="I22" s="88"/>
      <c r="J22" s="88"/>
      <c r="K22" s="88">
        <v>0</v>
      </c>
      <c r="L22" s="89">
        <f t="shared" ref="L22:L27" si="1">SUM(D22:K22)</f>
        <v>0</v>
      </c>
    </row>
    <row r="23" spans="1:12" s="1" customFormat="1" ht="12" hidden="1" customHeight="1">
      <c r="A23" s="93"/>
      <c r="B23" s="93"/>
      <c r="C23" s="87" t="s">
        <v>270</v>
      </c>
      <c r="D23" s="88">
        <v>0</v>
      </c>
      <c r="E23" s="88" t="e">
        <f>2250000000-#REF!</f>
        <v>#REF!</v>
      </c>
      <c r="F23" s="88"/>
      <c r="G23" s="88">
        <v>0</v>
      </c>
      <c r="H23" s="88"/>
      <c r="I23" s="88"/>
      <c r="J23" s="88"/>
      <c r="K23" s="88">
        <v>33898633638</v>
      </c>
      <c r="L23" s="89" t="e">
        <f t="shared" si="1"/>
        <v>#REF!</v>
      </c>
    </row>
    <row r="24" spans="1:12" s="1" customFormat="1" ht="12" hidden="1" customHeight="1">
      <c r="A24" s="93"/>
      <c r="B24" s="93"/>
      <c r="C24" s="87" t="s">
        <v>278</v>
      </c>
      <c r="D24" s="88">
        <v>0</v>
      </c>
      <c r="E24" s="88">
        <v>0</v>
      </c>
      <c r="F24" s="88"/>
      <c r="G24" s="88">
        <v>0</v>
      </c>
      <c r="H24" s="88"/>
      <c r="I24" s="88"/>
      <c r="J24" s="88"/>
      <c r="K24" s="88">
        <v>1694164088</v>
      </c>
      <c r="L24" s="89">
        <f t="shared" si="1"/>
        <v>1694164088</v>
      </c>
    </row>
    <row r="25" spans="1:12" s="97" customFormat="1" ht="12" hidden="1" customHeight="1">
      <c r="A25" s="94"/>
      <c r="B25" s="94"/>
      <c r="C25" s="95" t="s">
        <v>92</v>
      </c>
      <c r="D25" s="96">
        <v>0</v>
      </c>
      <c r="E25" s="96">
        <v>0</v>
      </c>
      <c r="F25" s="96"/>
      <c r="G25" s="96">
        <v>0</v>
      </c>
      <c r="H25" s="96"/>
      <c r="I25" s="96"/>
      <c r="J25" s="96"/>
      <c r="K25" s="96">
        <v>0</v>
      </c>
      <c r="L25" s="89">
        <f t="shared" si="1"/>
        <v>0</v>
      </c>
    </row>
    <row r="26" spans="1:12" s="1" customFormat="1" ht="12" hidden="1" customHeight="1">
      <c r="A26" s="93"/>
      <c r="B26" s="93"/>
      <c r="C26" s="87" t="s">
        <v>318</v>
      </c>
      <c r="D26" s="88">
        <v>0</v>
      </c>
      <c r="E26" s="88">
        <v>0</v>
      </c>
      <c r="F26" s="88"/>
      <c r="G26" s="88">
        <v>0</v>
      </c>
      <c r="H26" s="88">
        <v>1704371330</v>
      </c>
      <c r="I26" s="88">
        <v>1454940250</v>
      </c>
      <c r="J26" s="88"/>
      <c r="K26" s="98">
        <v>-3159311580</v>
      </c>
      <c r="L26" s="89">
        <f>SUM(D26:K26)</f>
        <v>0</v>
      </c>
    </row>
    <row r="27" spans="1:12" s="1" customFormat="1" ht="12" hidden="1" customHeight="1">
      <c r="A27" s="93"/>
      <c r="B27" s="93"/>
      <c r="C27" s="87" t="s">
        <v>279</v>
      </c>
      <c r="D27" s="88">
        <v>0</v>
      </c>
      <c r="E27" s="88">
        <v>0</v>
      </c>
      <c r="F27" s="88"/>
      <c r="G27" s="88">
        <f>-1502468770-4311680300</f>
        <v>-5814149070</v>
      </c>
      <c r="H27" s="88"/>
      <c r="I27" s="88"/>
      <c r="J27" s="88"/>
      <c r="K27" s="98">
        <v>-25622852942</v>
      </c>
      <c r="L27" s="89">
        <f t="shared" si="1"/>
        <v>-31437002012</v>
      </c>
    </row>
    <row r="28" spans="1:12" s="1" customFormat="1" ht="15" hidden="1" customHeight="1">
      <c r="A28" s="93"/>
      <c r="B28" s="93"/>
      <c r="C28" s="92" t="s">
        <v>406</v>
      </c>
      <c r="D28" s="89">
        <f>SUM(D12:D18)</f>
        <v>120000000000</v>
      </c>
      <c r="E28" s="89">
        <f>SUM(E12:E18)</f>
        <v>18214145000</v>
      </c>
      <c r="F28" s="89"/>
      <c r="G28" s="89">
        <f>SUM(G21:G27)</f>
        <v>-12033675335</v>
      </c>
      <c r="H28" s="89">
        <f>SUM(H21:H27)</f>
        <v>7135943985</v>
      </c>
      <c r="I28" s="89">
        <f>SUM(I21:I27)</f>
        <v>4040214714</v>
      </c>
      <c r="J28" s="89"/>
      <c r="K28" s="89">
        <f>SUM(K21:K27)</f>
        <v>39576113702.171104</v>
      </c>
      <c r="L28" s="89">
        <f>SUM(D28:K28)</f>
        <v>176932742066.17111</v>
      </c>
    </row>
    <row r="29" spans="1:12" ht="17.25" hidden="1" customHeight="1">
      <c r="A29" s="99"/>
      <c r="B29" s="99"/>
      <c r="C29" s="87" t="s">
        <v>72</v>
      </c>
      <c r="D29" s="88"/>
      <c r="E29" s="88"/>
      <c r="F29" s="88"/>
      <c r="G29" s="88"/>
      <c r="H29" s="88"/>
      <c r="I29" s="88"/>
      <c r="J29" s="88"/>
      <c r="K29" s="88"/>
      <c r="L29" s="89">
        <f>SUM(D29:K29)</f>
        <v>0</v>
      </c>
    </row>
    <row r="30" spans="1:12" ht="17.25" hidden="1" customHeight="1">
      <c r="C30" s="87" t="s">
        <v>270</v>
      </c>
      <c r="D30" s="100"/>
      <c r="E30" s="101">
        <v>0</v>
      </c>
      <c r="F30" s="101"/>
      <c r="G30" s="101">
        <v>0</v>
      </c>
      <c r="H30" s="101"/>
      <c r="I30" s="101"/>
      <c r="J30" s="101"/>
      <c r="K30" s="98">
        <v>16006595163</v>
      </c>
      <c r="L30" s="89">
        <f t="shared" ref="L30:L37" si="2">SUM(D30:K30)</f>
        <v>16006595163</v>
      </c>
    </row>
    <row r="31" spans="1:12" s="97" customFormat="1" ht="17.25" hidden="1" customHeight="1">
      <c r="C31" s="95" t="s">
        <v>278</v>
      </c>
      <c r="D31" s="103">
        <v>0</v>
      </c>
      <c r="E31" s="104"/>
      <c r="F31" s="104"/>
      <c r="G31" s="105"/>
      <c r="H31" s="105"/>
      <c r="I31" s="105"/>
      <c r="J31" s="105"/>
      <c r="K31" s="209">
        <v>30153483</v>
      </c>
      <c r="L31" s="89">
        <f t="shared" si="2"/>
        <v>30153483</v>
      </c>
    </row>
    <row r="32" spans="1:12" s="97" customFormat="1" ht="17.25" hidden="1" customHeight="1">
      <c r="C32" s="95" t="s">
        <v>92</v>
      </c>
      <c r="D32" s="104"/>
      <c r="E32" s="104"/>
      <c r="F32" s="104"/>
      <c r="G32" s="105"/>
      <c r="H32" s="105"/>
      <c r="I32" s="105"/>
      <c r="J32" s="105"/>
      <c r="K32" s="209"/>
      <c r="L32" s="89">
        <f t="shared" si="2"/>
        <v>0</v>
      </c>
    </row>
    <row r="33" spans="1:12" ht="17.25" hidden="1" customHeight="1">
      <c r="C33" s="87" t="s">
        <v>401</v>
      </c>
      <c r="D33" s="100"/>
      <c r="E33" s="100"/>
      <c r="F33" s="100"/>
      <c r="G33" s="100"/>
      <c r="H33" s="106">
        <v>2711670982</v>
      </c>
      <c r="I33" s="106">
        <v>1384189715</v>
      </c>
      <c r="J33" s="106"/>
      <c r="K33" s="98">
        <v>-4095860697</v>
      </c>
      <c r="L33" s="89">
        <f t="shared" si="2"/>
        <v>0</v>
      </c>
    </row>
    <row r="34" spans="1:12" ht="17.25" hidden="1" customHeight="1">
      <c r="C34" s="87" t="s">
        <v>436</v>
      </c>
      <c r="D34" s="100"/>
      <c r="E34" s="100"/>
      <c r="F34" s="100"/>
      <c r="G34" s="100"/>
      <c r="H34" s="100"/>
      <c r="I34" s="100"/>
      <c r="J34" s="100"/>
      <c r="K34" s="106">
        <v>-1348632465</v>
      </c>
      <c r="L34" s="89">
        <f t="shared" si="2"/>
        <v>-1348632465</v>
      </c>
    </row>
    <row r="35" spans="1:12" ht="17.25" hidden="1" customHeight="1">
      <c r="C35" s="87" t="s">
        <v>416</v>
      </c>
      <c r="D35" s="100"/>
      <c r="E35" s="100"/>
      <c r="F35" s="100"/>
      <c r="G35" s="100"/>
      <c r="H35" s="100"/>
      <c r="I35" s="100"/>
      <c r="J35" s="100"/>
      <c r="K35" s="107">
        <v>-23904173499</v>
      </c>
      <c r="L35" s="89">
        <f t="shared" si="2"/>
        <v>-23904173499</v>
      </c>
    </row>
    <row r="36" spans="1:12" ht="17.25" hidden="1" customHeight="1">
      <c r="C36" s="108" t="s">
        <v>0</v>
      </c>
      <c r="D36" s="100"/>
      <c r="E36" s="100"/>
      <c r="F36" s="100"/>
      <c r="G36" s="100"/>
      <c r="H36" s="100"/>
      <c r="I36" s="100"/>
      <c r="J36" s="100"/>
      <c r="K36" s="107">
        <v>-395398830</v>
      </c>
      <c r="L36" s="89">
        <f t="shared" si="2"/>
        <v>-395398830</v>
      </c>
    </row>
    <row r="37" spans="1:12" ht="12" hidden="1" customHeight="1">
      <c r="C37" s="87" t="s">
        <v>279</v>
      </c>
      <c r="D37" s="100"/>
      <c r="E37" s="100"/>
      <c r="F37" s="100"/>
      <c r="G37" s="100"/>
      <c r="H37" s="106">
        <v>-377472764</v>
      </c>
      <c r="I37" s="100"/>
      <c r="J37" s="100"/>
      <c r="K37" s="107"/>
      <c r="L37" s="89">
        <f t="shared" si="2"/>
        <v>-377472764</v>
      </c>
    </row>
    <row r="38" spans="1:12" s="1" customFormat="1" ht="18.75" hidden="1" customHeight="1">
      <c r="A38" s="93"/>
      <c r="B38" s="93"/>
      <c r="C38" s="92" t="s">
        <v>426</v>
      </c>
      <c r="D38" s="89">
        <v>120000000000</v>
      </c>
      <c r="E38" s="89">
        <v>19361645000</v>
      </c>
      <c r="F38" s="89"/>
      <c r="G38" s="89">
        <v>-12033675335</v>
      </c>
      <c r="H38" s="89">
        <f>SUM(H28:H37)</f>
        <v>9470142203</v>
      </c>
      <c r="I38" s="89">
        <f>SUM(I28:I37)+1</f>
        <v>5424404430</v>
      </c>
      <c r="J38" s="89"/>
      <c r="K38" s="89">
        <f>SUM(K28:K37)+1</f>
        <v>25868796858.171104</v>
      </c>
      <c r="L38" s="89">
        <f t="shared" ref="L38:L47" si="3">SUM(D38:K38)</f>
        <v>168091313156.17111</v>
      </c>
    </row>
    <row r="39" spans="1:12" ht="14.25" hidden="1" customHeight="1">
      <c r="A39" s="99"/>
      <c r="B39" s="99"/>
      <c r="C39" s="87" t="s">
        <v>72</v>
      </c>
      <c r="D39" s="88"/>
      <c r="E39" s="88"/>
      <c r="F39" s="88"/>
      <c r="G39" s="88"/>
      <c r="H39" s="88"/>
      <c r="I39" s="88"/>
      <c r="J39" s="88"/>
      <c r="K39" s="88"/>
      <c r="L39" s="89">
        <f t="shared" si="3"/>
        <v>0</v>
      </c>
    </row>
    <row r="40" spans="1:12" ht="14.25" hidden="1" customHeight="1">
      <c r="C40" s="87" t="s">
        <v>270</v>
      </c>
      <c r="D40" s="100"/>
      <c r="E40" s="101" t="e">
        <f>E38-BS!#REF!</f>
        <v>#REF!</v>
      </c>
      <c r="F40" s="101"/>
      <c r="G40" s="101"/>
      <c r="H40" s="101"/>
      <c r="I40" s="101"/>
      <c r="J40" s="101"/>
      <c r="K40" s="98">
        <v>850019600</v>
      </c>
      <c r="L40" s="89" t="e">
        <f>SUM(D40:K40)</f>
        <v>#REF!</v>
      </c>
    </row>
    <row r="41" spans="1:12" s="109" customFormat="1" ht="16.5" hidden="1" customHeight="1">
      <c r="C41" s="87" t="s">
        <v>439</v>
      </c>
      <c r="D41" s="110">
        <v>0</v>
      </c>
      <c r="E41" s="111"/>
      <c r="F41" s="111"/>
      <c r="G41" s="112"/>
      <c r="H41" s="112"/>
      <c r="I41" s="113"/>
      <c r="J41" s="113"/>
      <c r="K41" s="98"/>
      <c r="L41" s="89">
        <f t="shared" si="3"/>
        <v>0</v>
      </c>
    </row>
    <row r="42" spans="1:12" s="109" customFormat="1" ht="13.5" hidden="1" customHeight="1">
      <c r="C42" s="87" t="s">
        <v>92</v>
      </c>
      <c r="D42" s="111"/>
      <c r="E42" s="111"/>
      <c r="F42" s="111"/>
      <c r="G42" s="112"/>
      <c r="H42" s="112"/>
      <c r="I42" s="112"/>
      <c r="J42" s="112"/>
      <c r="K42" s="210"/>
      <c r="L42" s="114">
        <f t="shared" si="3"/>
        <v>0</v>
      </c>
    </row>
    <row r="43" spans="1:12" ht="14.25" hidden="1" customHeight="1">
      <c r="C43" s="87" t="s">
        <v>401</v>
      </c>
      <c r="D43" s="100"/>
      <c r="E43" s="100"/>
      <c r="F43" s="100"/>
      <c r="G43" s="100"/>
      <c r="H43" s="106">
        <v>1517879119</v>
      </c>
      <c r="I43" s="106">
        <v>821553288</v>
      </c>
      <c r="J43" s="106"/>
      <c r="K43" s="106">
        <v>-2339432407</v>
      </c>
      <c r="L43" s="89">
        <f t="shared" si="3"/>
        <v>0</v>
      </c>
    </row>
    <row r="44" spans="1:12" ht="18.75" hidden="1" customHeight="1">
      <c r="C44" s="87" t="s">
        <v>436</v>
      </c>
      <c r="D44" s="100"/>
      <c r="E44" s="100"/>
      <c r="F44" s="100"/>
      <c r="G44" s="100"/>
      <c r="H44" s="100"/>
      <c r="I44" s="100"/>
      <c r="J44" s="100"/>
      <c r="K44" s="116">
        <v>-525219401</v>
      </c>
      <c r="L44" s="89">
        <f t="shared" si="3"/>
        <v>-525219401</v>
      </c>
    </row>
    <row r="45" spans="1:12" s="109" customFormat="1" ht="15" hidden="1" customHeight="1">
      <c r="C45" s="87" t="s">
        <v>416</v>
      </c>
      <c r="D45" s="111"/>
      <c r="E45" s="111"/>
      <c r="F45" s="111"/>
      <c r="G45" s="111"/>
      <c r="H45" s="111"/>
      <c r="I45" s="111"/>
      <c r="J45" s="111"/>
      <c r="K45" s="106">
        <v>-11469008350</v>
      </c>
      <c r="L45" s="89">
        <f t="shared" si="3"/>
        <v>-11469008350</v>
      </c>
    </row>
    <row r="46" spans="1:12" s="109" customFormat="1" ht="15" hidden="1" customHeight="1">
      <c r="C46" s="87" t="s">
        <v>279</v>
      </c>
      <c r="D46" s="111"/>
      <c r="E46" s="111"/>
      <c r="F46" s="111"/>
      <c r="G46" s="111"/>
      <c r="H46" s="106"/>
      <c r="I46" s="111"/>
      <c r="J46" s="111"/>
      <c r="K46" s="106">
        <v>-1622061306</v>
      </c>
      <c r="L46" s="89">
        <f t="shared" si="3"/>
        <v>-1622061306</v>
      </c>
    </row>
    <row r="47" spans="1:12" s="109" customFormat="1" ht="16.5" hidden="1" customHeight="1">
      <c r="C47" s="87" t="s">
        <v>278</v>
      </c>
      <c r="D47" s="117"/>
      <c r="E47" s="117"/>
      <c r="F47" s="117"/>
      <c r="G47" s="117"/>
      <c r="H47" s="118">
        <v>28791515</v>
      </c>
      <c r="I47" s="118">
        <v>24055212</v>
      </c>
      <c r="J47" s="118"/>
      <c r="K47" s="118"/>
      <c r="L47" s="89">
        <f t="shared" si="3"/>
        <v>52846727</v>
      </c>
    </row>
    <row r="48" spans="1:12" s="60" customFormat="1" ht="17.25" hidden="1" customHeight="1">
      <c r="A48" s="122"/>
      <c r="C48" s="119" t="s">
        <v>532</v>
      </c>
      <c r="D48" s="128">
        <f>SUM(D38:D47)</f>
        <v>120000000000</v>
      </c>
      <c r="E48" s="128">
        <v>19361645000</v>
      </c>
      <c r="F48" s="128"/>
      <c r="G48" s="128">
        <f>SUM(G38:G47)</f>
        <v>-12033675335</v>
      </c>
      <c r="H48" s="128">
        <f>SUM(H38:H47)</f>
        <v>11016812837</v>
      </c>
      <c r="I48" s="128">
        <f>SUM(I38:I47)</f>
        <v>6270012930</v>
      </c>
      <c r="J48" s="128">
        <v>59429591368</v>
      </c>
      <c r="K48" s="128">
        <v>10763094994</v>
      </c>
      <c r="L48" s="128">
        <f t="shared" ref="L48:L55" si="4">SUM(D48:K48)</f>
        <v>214807481794</v>
      </c>
    </row>
    <row r="49" spans="1:12" s="60" customFormat="1" ht="15.75" hidden="1" customHeight="1">
      <c r="A49" s="123"/>
      <c r="B49" s="120"/>
      <c r="C49" s="87" t="s">
        <v>270</v>
      </c>
      <c r="D49" s="129"/>
      <c r="E49" s="129"/>
      <c r="F49" s="129"/>
      <c r="G49" s="129"/>
      <c r="H49" s="129"/>
      <c r="I49" s="129"/>
      <c r="J49" s="130"/>
      <c r="K49" s="130">
        <v>15575573482</v>
      </c>
      <c r="L49" s="130">
        <f t="shared" si="4"/>
        <v>15575573482</v>
      </c>
    </row>
    <row r="50" spans="1:12" s="60" customFormat="1" ht="14.25" hidden="1" customHeight="1">
      <c r="A50" s="123"/>
      <c r="B50" s="120"/>
      <c r="C50" s="87" t="s">
        <v>72</v>
      </c>
      <c r="D50" s="129"/>
      <c r="E50" s="129"/>
      <c r="F50" s="129"/>
      <c r="G50" s="130"/>
      <c r="H50" s="130">
        <v>27988775</v>
      </c>
      <c r="I50" s="130"/>
      <c r="J50" s="130">
        <v>1815354682</v>
      </c>
      <c r="K50" s="130">
        <v>4270806619</v>
      </c>
      <c r="L50" s="130">
        <f t="shared" si="4"/>
        <v>6114150076</v>
      </c>
    </row>
    <row r="51" spans="1:12" s="60" customFormat="1" ht="12.75" hidden="1" customHeight="1">
      <c r="A51" s="123"/>
      <c r="B51" s="120"/>
      <c r="C51" s="95" t="s">
        <v>92</v>
      </c>
      <c r="D51" s="129"/>
      <c r="E51" s="129"/>
      <c r="F51" s="129"/>
      <c r="G51" s="130"/>
      <c r="H51" s="130"/>
      <c r="I51" s="130"/>
      <c r="J51" s="130"/>
      <c r="K51" s="130"/>
      <c r="L51" s="130">
        <f t="shared" si="4"/>
        <v>0</v>
      </c>
    </row>
    <row r="52" spans="1:12" s="60" customFormat="1" ht="18.75" hidden="1" customHeight="1">
      <c r="A52" s="123"/>
      <c r="B52" s="120"/>
      <c r="C52" s="87" t="s">
        <v>401</v>
      </c>
      <c r="D52" s="129"/>
      <c r="E52" s="129"/>
      <c r="F52" s="129"/>
      <c r="G52" s="130"/>
      <c r="H52" s="130"/>
      <c r="I52" s="130"/>
      <c r="J52" s="130"/>
      <c r="K52" s="130"/>
      <c r="L52" s="130">
        <f t="shared" si="4"/>
        <v>0</v>
      </c>
    </row>
    <row r="53" spans="1:12" s="60" customFormat="1" ht="16.5" hidden="1" customHeight="1">
      <c r="A53" s="123"/>
      <c r="B53" s="120"/>
      <c r="C53" s="87" t="s">
        <v>533</v>
      </c>
      <c r="D53" s="129"/>
      <c r="E53" s="129"/>
      <c r="F53" s="129"/>
      <c r="G53" s="129"/>
      <c r="H53" s="129"/>
      <c r="I53" s="129"/>
      <c r="J53" s="129"/>
      <c r="K53" s="130">
        <v>-3931955016</v>
      </c>
      <c r="L53" s="130">
        <f t="shared" si="4"/>
        <v>-3931955016</v>
      </c>
    </row>
    <row r="54" spans="1:12" s="60" customFormat="1" ht="15" hidden="1" customHeight="1">
      <c r="A54" s="123"/>
      <c r="B54" s="120"/>
      <c r="C54" s="87" t="s">
        <v>416</v>
      </c>
      <c r="D54" s="129"/>
      <c r="E54" s="129"/>
      <c r="F54" s="129"/>
      <c r="G54" s="129"/>
      <c r="H54" s="129"/>
      <c r="I54" s="129"/>
      <c r="J54" s="129"/>
      <c r="K54" s="130"/>
      <c r="L54" s="130">
        <f t="shared" si="4"/>
        <v>0</v>
      </c>
    </row>
    <row r="55" spans="1:12" s="60" customFormat="1" ht="15" hidden="1" customHeight="1">
      <c r="A55" s="123"/>
      <c r="B55" s="179"/>
      <c r="C55" s="87" t="s">
        <v>279</v>
      </c>
      <c r="D55" s="129"/>
      <c r="E55" s="129"/>
      <c r="F55" s="129"/>
      <c r="G55" s="129"/>
      <c r="H55" s="129">
        <v>-132585307</v>
      </c>
      <c r="I55" s="129">
        <v>-68671965</v>
      </c>
      <c r="J55" s="129"/>
      <c r="K55" s="130">
        <v>-703778843</v>
      </c>
      <c r="L55" s="130">
        <f t="shared" si="4"/>
        <v>-905036115</v>
      </c>
    </row>
    <row r="56" spans="1:12" s="60" customFormat="1" ht="19.5" customHeight="1">
      <c r="A56" s="122"/>
      <c r="B56" s="123"/>
      <c r="C56" s="121" t="s">
        <v>571</v>
      </c>
      <c r="D56" s="131">
        <v>219112060000</v>
      </c>
      <c r="E56" s="131">
        <v>856100000</v>
      </c>
      <c r="F56" s="131"/>
      <c r="G56" s="131">
        <v>-12034773335</v>
      </c>
      <c r="H56" s="131">
        <v>7209366090</v>
      </c>
      <c r="I56" s="131">
        <v>0</v>
      </c>
      <c r="J56" s="131">
        <v>65939467307</v>
      </c>
      <c r="K56" s="131">
        <v>27816934961</v>
      </c>
      <c r="L56" s="131">
        <v>308899155023</v>
      </c>
    </row>
    <row r="57" spans="1:12" s="60" customFormat="1" ht="14.25" customHeight="1">
      <c r="C57" s="87" t="s">
        <v>270</v>
      </c>
      <c r="D57" s="129"/>
      <c r="E57" s="129"/>
      <c r="F57" s="129"/>
      <c r="G57" s="129"/>
      <c r="H57" s="130"/>
      <c r="I57" s="130"/>
      <c r="J57" s="130"/>
      <c r="K57" s="130">
        <v>8265517322</v>
      </c>
      <c r="L57" s="130">
        <v>8265517322</v>
      </c>
    </row>
    <row r="58" spans="1:12">
      <c r="C58" s="87" t="s">
        <v>72</v>
      </c>
      <c r="D58" s="130">
        <v>216868260000</v>
      </c>
      <c r="E58" s="104"/>
      <c r="F58" s="104"/>
      <c r="G58" s="170"/>
      <c r="H58" s="130"/>
      <c r="I58" s="130"/>
      <c r="J58" s="130"/>
      <c r="K58" s="130"/>
      <c r="L58" s="130">
        <v>216868260000</v>
      </c>
    </row>
    <row r="59" spans="1:12">
      <c r="C59" s="87" t="s">
        <v>508</v>
      </c>
      <c r="D59" s="104"/>
      <c r="E59" s="104"/>
      <c r="F59" s="104"/>
      <c r="G59" s="104"/>
      <c r="H59" s="130"/>
      <c r="I59" s="130"/>
      <c r="J59" s="130"/>
      <c r="K59" s="130"/>
      <c r="L59" s="130">
        <v>0</v>
      </c>
    </row>
    <row r="60" spans="1:12">
      <c r="C60" s="87" t="s">
        <v>278</v>
      </c>
      <c r="D60" s="104"/>
      <c r="E60" s="104"/>
      <c r="F60" s="104"/>
      <c r="G60" s="104"/>
      <c r="H60" s="130"/>
      <c r="I60" s="130"/>
      <c r="J60" s="130"/>
      <c r="K60" s="130"/>
      <c r="L60" s="130">
        <v>0</v>
      </c>
    </row>
    <row r="61" spans="1:12">
      <c r="C61" s="95" t="s">
        <v>531</v>
      </c>
      <c r="D61" s="104"/>
      <c r="E61" s="170"/>
      <c r="F61" s="170"/>
      <c r="G61" s="104"/>
      <c r="H61" s="130"/>
      <c r="I61" s="130"/>
      <c r="J61" s="130"/>
      <c r="K61" s="130"/>
      <c r="L61" s="130">
        <v>0</v>
      </c>
    </row>
    <row r="62" spans="1:12">
      <c r="C62" s="87" t="s">
        <v>401</v>
      </c>
      <c r="D62" s="104"/>
      <c r="E62" s="104"/>
      <c r="F62" s="104"/>
      <c r="G62" s="104"/>
      <c r="H62" s="130"/>
      <c r="I62" s="130"/>
      <c r="J62" s="130"/>
      <c r="K62" s="130"/>
      <c r="L62" s="130">
        <v>0</v>
      </c>
    </row>
    <row r="63" spans="1:12">
      <c r="C63" s="87" t="s">
        <v>318</v>
      </c>
      <c r="D63" s="104"/>
      <c r="E63" s="104"/>
      <c r="F63" s="104"/>
      <c r="G63" s="104"/>
      <c r="H63" s="130">
        <v>4901763634</v>
      </c>
      <c r="I63" s="130"/>
      <c r="J63" s="130"/>
      <c r="K63" s="130">
        <v>-11162726731</v>
      </c>
      <c r="L63" s="130">
        <v>-6260963097</v>
      </c>
    </row>
    <row r="64" spans="1:12">
      <c r="C64" s="87" t="s">
        <v>507</v>
      </c>
      <c r="D64" s="104"/>
      <c r="E64" s="104"/>
      <c r="F64" s="104"/>
      <c r="G64" s="104"/>
      <c r="H64" s="130"/>
      <c r="I64" s="130"/>
      <c r="J64" s="130">
        <v>3988503237</v>
      </c>
      <c r="K64" s="130">
        <v>533756848</v>
      </c>
      <c r="L64" s="130">
        <v>4522260085</v>
      </c>
    </row>
    <row r="65" spans="1:12">
      <c r="C65" s="87" t="s">
        <v>416</v>
      </c>
      <c r="D65" s="104"/>
      <c r="E65" s="104"/>
      <c r="F65" s="104"/>
      <c r="G65" s="104"/>
      <c r="H65" s="130"/>
      <c r="I65" s="130"/>
      <c r="J65" s="130"/>
      <c r="K65" s="130">
        <v>-19517298000</v>
      </c>
      <c r="L65" s="130">
        <v>-19517298000</v>
      </c>
    </row>
    <row r="66" spans="1:12">
      <c r="C66" s="87" t="s">
        <v>279</v>
      </c>
      <c r="D66" s="104"/>
      <c r="E66" s="170">
        <v>-426550000</v>
      </c>
      <c r="F66" s="104"/>
      <c r="G66" s="104"/>
      <c r="H66" s="130"/>
      <c r="I66" s="130"/>
      <c r="J66" s="130"/>
      <c r="K66" s="130">
        <v>-1441347796</v>
      </c>
      <c r="L66" s="130">
        <v>-1867897796</v>
      </c>
    </row>
    <row r="67" spans="1:12">
      <c r="C67" s="119" t="s">
        <v>547</v>
      </c>
      <c r="D67" s="128">
        <v>435980320000</v>
      </c>
      <c r="E67" s="128">
        <v>429550000</v>
      </c>
      <c r="F67" s="128"/>
      <c r="G67" s="128">
        <v>-12034773335</v>
      </c>
      <c r="H67" s="128">
        <v>12111129724</v>
      </c>
      <c r="I67" s="128">
        <v>0</v>
      </c>
      <c r="J67" s="128">
        <v>69927970544</v>
      </c>
      <c r="K67" s="128">
        <v>4494836604</v>
      </c>
      <c r="L67" s="128">
        <v>510909033537</v>
      </c>
    </row>
    <row r="68" spans="1:12">
      <c r="A68" s="180"/>
      <c r="B68" s="181"/>
      <c r="C68" s="87" t="s">
        <v>270</v>
      </c>
      <c r="D68" s="104"/>
      <c r="E68" s="104"/>
      <c r="F68" s="104"/>
      <c r="G68" s="104"/>
      <c r="H68" s="104"/>
      <c r="I68" s="124"/>
      <c r="J68" s="130"/>
      <c r="K68" s="130">
        <v>3098117504</v>
      </c>
      <c r="L68" s="130">
        <v>3098117504</v>
      </c>
    </row>
    <row r="69" spans="1:12">
      <c r="A69" s="180"/>
      <c r="B69" s="181"/>
      <c r="C69" s="87" t="s">
        <v>72</v>
      </c>
      <c r="D69" s="129"/>
      <c r="E69" s="129"/>
      <c r="F69" s="129"/>
      <c r="G69" s="129"/>
      <c r="H69" s="129"/>
      <c r="I69" s="129"/>
      <c r="J69" s="129"/>
      <c r="K69" s="129"/>
      <c r="L69" s="130">
        <v>0</v>
      </c>
    </row>
    <row r="70" spans="1:12">
      <c r="A70" s="180"/>
      <c r="B70" s="181"/>
      <c r="C70" s="87" t="s">
        <v>508</v>
      </c>
      <c r="D70" s="129"/>
      <c r="E70" s="129"/>
      <c r="F70" s="129"/>
      <c r="G70" s="129"/>
      <c r="H70" s="129"/>
      <c r="I70" s="129"/>
      <c r="J70" s="129"/>
      <c r="K70" s="129"/>
      <c r="L70" s="130">
        <v>0</v>
      </c>
    </row>
    <row r="71" spans="1:12">
      <c r="A71" s="180"/>
      <c r="B71" s="181"/>
      <c r="C71" s="87" t="s">
        <v>278</v>
      </c>
      <c r="D71" s="129"/>
      <c r="E71" s="129"/>
      <c r="F71" s="130"/>
      <c r="G71" s="129"/>
      <c r="H71" s="130"/>
      <c r="I71" s="130"/>
      <c r="J71" s="130">
        <v>2160297442</v>
      </c>
      <c r="K71" s="130"/>
      <c r="L71" s="130">
        <v>2160297442</v>
      </c>
    </row>
    <row r="72" spans="1:12">
      <c r="A72" s="180"/>
      <c r="B72" s="181"/>
      <c r="C72" s="95" t="s">
        <v>531</v>
      </c>
      <c r="D72" s="129"/>
      <c r="E72" s="129"/>
      <c r="F72" s="129"/>
      <c r="G72" s="129"/>
      <c r="H72" s="130"/>
      <c r="I72" s="130"/>
      <c r="J72" s="130"/>
      <c r="K72" s="129"/>
      <c r="L72" s="130">
        <v>0</v>
      </c>
    </row>
    <row r="73" spans="1:12">
      <c r="A73" s="180"/>
      <c r="B73" s="181"/>
      <c r="C73" s="87" t="s">
        <v>401</v>
      </c>
      <c r="D73" s="129"/>
      <c r="E73" s="129"/>
      <c r="F73" s="129"/>
      <c r="G73" s="129"/>
      <c r="H73" s="130"/>
      <c r="I73" s="130"/>
      <c r="J73" s="130"/>
      <c r="K73" s="130"/>
      <c r="L73" s="130">
        <v>0</v>
      </c>
    </row>
    <row r="74" spans="1:12">
      <c r="A74" s="180"/>
      <c r="B74" s="181"/>
      <c r="C74" s="87" t="s">
        <v>318</v>
      </c>
      <c r="D74" s="129"/>
      <c r="E74" s="129"/>
      <c r="F74" s="129"/>
      <c r="G74" s="129"/>
      <c r="H74" s="130">
        <v>1470354411</v>
      </c>
      <c r="I74" s="130"/>
      <c r="J74" s="130"/>
      <c r="K74" s="130">
        <v>-1470354411</v>
      </c>
      <c r="L74" s="130">
        <v>0</v>
      </c>
    </row>
    <row r="75" spans="1:12">
      <c r="A75" s="180"/>
      <c r="B75" s="181"/>
      <c r="C75" s="87" t="s">
        <v>507</v>
      </c>
      <c r="D75" s="129"/>
      <c r="E75" s="129"/>
      <c r="F75" s="129"/>
      <c r="G75" s="129"/>
      <c r="H75" s="129"/>
      <c r="I75" s="129"/>
      <c r="J75" s="130"/>
      <c r="K75" s="130"/>
      <c r="L75" s="130">
        <v>0</v>
      </c>
    </row>
    <row r="76" spans="1:12">
      <c r="A76" s="180"/>
      <c r="B76" s="181"/>
      <c r="C76" s="87" t="s">
        <v>555</v>
      </c>
      <c r="D76" s="129"/>
      <c r="E76" s="129"/>
      <c r="F76" s="129"/>
      <c r="G76" s="129"/>
      <c r="H76" s="129"/>
      <c r="I76" s="129"/>
      <c r="J76" s="129"/>
      <c r="K76" s="211">
        <v>-2686188257</v>
      </c>
      <c r="L76" s="130">
        <v>-2686188257</v>
      </c>
    </row>
    <row r="77" spans="1:12">
      <c r="A77" s="180"/>
      <c r="B77" s="181"/>
      <c r="C77" s="87" t="s">
        <v>279</v>
      </c>
      <c r="D77" s="129"/>
      <c r="E77" s="129"/>
      <c r="F77" s="129"/>
      <c r="G77" s="129"/>
      <c r="H77" s="129"/>
      <c r="I77" s="129"/>
      <c r="J77" s="130"/>
      <c r="K77" s="211">
        <v>-233820000</v>
      </c>
      <c r="L77" s="130">
        <v>-233820000</v>
      </c>
    </row>
    <row r="78" spans="1:12">
      <c r="A78" s="180"/>
      <c r="B78" s="181"/>
      <c r="C78" s="121" t="s">
        <v>591</v>
      </c>
      <c r="D78" s="131">
        <v>435980320000</v>
      </c>
      <c r="E78" s="131">
        <v>429550000</v>
      </c>
      <c r="F78" s="131">
        <v>0</v>
      </c>
      <c r="G78" s="131">
        <v>-12034773335</v>
      </c>
      <c r="H78" s="131">
        <v>13581484135</v>
      </c>
      <c r="I78" s="131">
        <v>0</v>
      </c>
      <c r="J78" s="131">
        <v>72088267986</v>
      </c>
      <c r="K78" s="131">
        <v>3202591440</v>
      </c>
      <c r="L78" s="131">
        <v>513247440226</v>
      </c>
    </row>
    <row r="79" spans="1:12">
      <c r="C79" s="177"/>
      <c r="D79" s="178"/>
      <c r="E79" s="178"/>
      <c r="F79" s="178"/>
      <c r="G79" s="178"/>
      <c r="H79" s="178"/>
      <c r="I79" s="178"/>
      <c r="J79" s="178"/>
      <c r="K79" s="178"/>
      <c r="L79" s="178"/>
    </row>
    <row r="80" spans="1:12">
      <c r="C80" s="177"/>
      <c r="D80" s="178"/>
      <c r="E80" s="178"/>
      <c r="F80" s="178"/>
      <c r="G80" s="178"/>
      <c r="H80" s="178"/>
      <c r="I80" s="178"/>
      <c r="J80" s="178"/>
      <c r="K80" s="178"/>
      <c r="L80" s="178"/>
    </row>
    <row r="81" spans="3:12">
      <c r="C81" s="177"/>
      <c r="D81" s="178"/>
      <c r="E81" s="178"/>
      <c r="F81" s="178"/>
      <c r="G81" s="178"/>
      <c r="H81" s="178"/>
      <c r="I81" s="178"/>
      <c r="J81" s="178"/>
      <c r="K81" s="178"/>
      <c r="L81" s="178"/>
    </row>
    <row r="82" spans="3:12">
      <c r="C82" s="177"/>
      <c r="D82" s="178"/>
      <c r="E82" s="178"/>
      <c r="F82" s="178"/>
      <c r="G82" s="178"/>
      <c r="H82" s="178"/>
      <c r="I82" s="178"/>
      <c r="J82" s="178"/>
      <c r="K82" s="178"/>
      <c r="L82" s="178"/>
    </row>
    <row r="83" spans="3:12">
      <c r="C83" s="177"/>
      <c r="D83" s="178"/>
      <c r="E83" s="178"/>
      <c r="F83" s="178"/>
      <c r="G83" s="178"/>
      <c r="H83" s="178"/>
      <c r="I83" s="178"/>
      <c r="J83" s="178"/>
      <c r="K83" s="178"/>
      <c r="L83" s="178"/>
    </row>
    <row r="84" spans="3:12">
      <c r="C84" s="177"/>
      <c r="D84" s="178"/>
      <c r="E84" s="178"/>
      <c r="F84" s="178"/>
      <c r="G84" s="178"/>
      <c r="H84" s="178"/>
      <c r="I84" s="178"/>
      <c r="J84" s="178"/>
      <c r="K84" s="178"/>
      <c r="L84" s="178"/>
    </row>
    <row r="85" spans="3:12">
      <c r="C85" s="177"/>
      <c r="D85" s="178"/>
      <c r="E85" s="178"/>
      <c r="F85" s="178"/>
      <c r="G85" s="178"/>
      <c r="H85" s="178"/>
      <c r="I85" s="178"/>
      <c r="J85" s="178"/>
      <c r="K85" s="178"/>
      <c r="L85" s="178"/>
    </row>
    <row r="86" spans="3:12">
      <c r="C86" s="177"/>
      <c r="D86" s="178"/>
      <c r="E86" s="178"/>
      <c r="F86" s="178"/>
      <c r="G86" s="178"/>
      <c r="H86" s="178"/>
      <c r="I86" s="178"/>
      <c r="J86" s="178"/>
      <c r="K86" s="178"/>
      <c r="L86" s="178"/>
    </row>
    <row r="87" spans="3:12">
      <c r="C87" s="177"/>
      <c r="D87" s="178"/>
      <c r="E87" s="178"/>
      <c r="F87" s="178"/>
      <c r="G87" s="178"/>
      <c r="H87" s="178"/>
      <c r="I87" s="178"/>
      <c r="J87" s="178"/>
      <c r="K87" s="178"/>
      <c r="L87" s="178"/>
    </row>
    <row r="88" spans="3:12">
      <c r="C88" s="177"/>
      <c r="D88" s="178"/>
      <c r="E88" s="178"/>
      <c r="F88" s="178"/>
      <c r="G88" s="178"/>
      <c r="H88" s="178"/>
      <c r="I88" s="178"/>
      <c r="J88" s="178"/>
      <c r="K88" s="178"/>
      <c r="L88" s="178"/>
    </row>
    <row r="89" spans="3:12">
      <c r="C89" s="177"/>
      <c r="D89" s="178"/>
      <c r="E89" s="178"/>
      <c r="F89" s="178"/>
      <c r="G89" s="178"/>
      <c r="H89" s="178"/>
      <c r="I89" s="178"/>
      <c r="J89" s="178"/>
      <c r="K89" s="178"/>
      <c r="L89" s="178"/>
    </row>
    <row r="90" spans="3:12">
      <c r="C90" s="177"/>
      <c r="D90" s="178"/>
      <c r="E90" s="178"/>
      <c r="F90" s="178"/>
      <c r="G90" s="178"/>
      <c r="H90" s="178"/>
      <c r="I90" s="178"/>
      <c r="J90" s="178"/>
      <c r="K90" s="178"/>
      <c r="L90" s="178"/>
    </row>
    <row r="91" spans="3:12">
      <c r="D91" s="125">
        <f>BS!D108</f>
        <v>435980320000</v>
      </c>
      <c r="E91" s="125">
        <f>BS!D109</f>
        <v>429550000</v>
      </c>
      <c r="F91" s="125"/>
      <c r="G91" s="125">
        <f>BS!D111</f>
        <v>-12034773335</v>
      </c>
      <c r="H91" s="125">
        <f>BS!D114</f>
        <v>13581484135</v>
      </c>
      <c r="I91" s="125">
        <f>BS!D115</f>
        <v>0</v>
      </c>
      <c r="J91" s="125">
        <f>BS!D125</f>
        <v>72088267986</v>
      </c>
      <c r="K91" s="125">
        <f>BS!D117</f>
        <v>3202591440</v>
      </c>
      <c r="L91" s="125">
        <f>BS!D105</f>
        <v>513247440226</v>
      </c>
    </row>
    <row r="92" spans="3:12">
      <c r="D92" s="102">
        <f>+D67-D91</f>
        <v>0</v>
      </c>
      <c r="E92" s="125">
        <f>+E67-E91</f>
        <v>0</v>
      </c>
      <c r="F92" s="125"/>
      <c r="G92" s="125">
        <f t="shared" ref="G92:L92" si="5">+G67-G91</f>
        <v>0</v>
      </c>
      <c r="H92" s="125">
        <f t="shared" si="5"/>
        <v>-1470354411</v>
      </c>
      <c r="I92" s="125">
        <f t="shared" si="5"/>
        <v>0</v>
      </c>
      <c r="J92" s="125">
        <f t="shared" si="5"/>
        <v>-2160297442</v>
      </c>
      <c r="K92" s="125">
        <f t="shared" si="5"/>
        <v>1292245164</v>
      </c>
      <c r="L92" s="125">
        <f t="shared" si="5"/>
        <v>-2338406689</v>
      </c>
    </row>
    <row r="93" spans="3:12">
      <c r="C93" s="59">
        <v>13</v>
      </c>
      <c r="L93" s="102"/>
    </row>
    <row r="94" spans="3:12">
      <c r="C94" s="171" t="s">
        <v>432</v>
      </c>
      <c r="D94" s="172"/>
      <c r="E94" s="172"/>
      <c r="F94" s="172"/>
      <c r="G94" s="172"/>
      <c r="H94" s="172"/>
      <c r="I94" s="172"/>
      <c r="J94" s="172"/>
      <c r="K94" s="172"/>
      <c r="L94" s="173"/>
    </row>
    <row r="95" spans="3:12">
      <c r="C95" s="87" t="s">
        <v>270</v>
      </c>
      <c r="D95" s="174"/>
      <c r="E95" s="174"/>
      <c r="F95" s="174"/>
      <c r="G95" s="174"/>
      <c r="H95" s="174"/>
      <c r="I95" s="174"/>
      <c r="J95" s="174"/>
      <c r="K95" s="174"/>
      <c r="L95" s="174"/>
    </row>
    <row r="96" spans="3:12">
      <c r="C96" s="87" t="s">
        <v>72</v>
      </c>
      <c r="D96" s="174"/>
      <c r="E96" s="174"/>
      <c r="F96" s="174"/>
      <c r="G96" s="174"/>
      <c r="H96" s="174"/>
      <c r="I96" s="174"/>
      <c r="J96" s="174"/>
      <c r="K96" s="174"/>
      <c r="L96" s="174"/>
    </row>
    <row r="97" spans="3:12">
      <c r="C97" s="87" t="s">
        <v>508</v>
      </c>
      <c r="D97" s="174"/>
      <c r="E97" s="174"/>
      <c r="F97" s="174"/>
      <c r="G97" s="174"/>
      <c r="H97" s="174"/>
      <c r="I97" s="174"/>
      <c r="J97" s="174"/>
      <c r="K97" s="174"/>
      <c r="L97" s="174"/>
    </row>
    <row r="98" spans="3:12">
      <c r="C98" s="87" t="s">
        <v>278</v>
      </c>
      <c r="D98" s="174"/>
      <c r="E98" s="174"/>
      <c r="F98" s="174"/>
      <c r="G98" s="174"/>
      <c r="H98" s="174"/>
      <c r="I98" s="174"/>
      <c r="J98" s="174"/>
      <c r="K98" s="174"/>
      <c r="L98" s="174"/>
    </row>
    <row r="99" spans="3:12">
      <c r="C99" s="95" t="s">
        <v>531</v>
      </c>
      <c r="D99" s="174"/>
      <c r="E99" s="174"/>
      <c r="F99" s="174"/>
      <c r="G99" s="174"/>
      <c r="H99" s="174"/>
      <c r="I99" s="174"/>
      <c r="J99" s="174"/>
      <c r="K99" s="174"/>
      <c r="L99" s="174"/>
    </row>
    <row r="100" spans="3:12">
      <c r="C100" s="87" t="s">
        <v>401</v>
      </c>
      <c r="D100" s="174"/>
      <c r="E100" s="174"/>
      <c r="F100" s="174"/>
      <c r="G100" s="174"/>
      <c r="H100" s="174"/>
      <c r="I100" s="174"/>
      <c r="J100" s="174"/>
      <c r="K100" s="174"/>
      <c r="L100" s="174"/>
    </row>
    <row r="101" spans="3:12">
      <c r="C101" s="87" t="s">
        <v>436</v>
      </c>
      <c r="D101" s="174"/>
      <c r="E101" s="174"/>
      <c r="F101" s="174"/>
      <c r="G101" s="174"/>
      <c r="H101" s="174"/>
      <c r="I101" s="174"/>
      <c r="J101" s="174"/>
      <c r="K101" s="174"/>
      <c r="L101" s="174"/>
    </row>
    <row r="102" spans="3:12">
      <c r="C102" s="87" t="s">
        <v>416</v>
      </c>
      <c r="D102" s="174"/>
      <c r="E102" s="174"/>
      <c r="F102" s="174"/>
      <c r="G102" s="174"/>
      <c r="H102" s="174"/>
      <c r="I102" s="174"/>
      <c r="J102" s="174"/>
      <c r="K102" s="174"/>
      <c r="L102" s="174"/>
    </row>
    <row r="103" spans="3:12">
      <c r="C103" s="87" t="s">
        <v>279</v>
      </c>
      <c r="D103" s="174"/>
      <c r="E103" s="174"/>
      <c r="F103" s="174"/>
      <c r="G103" s="174"/>
      <c r="H103" s="174"/>
      <c r="I103" s="174"/>
      <c r="J103" s="174"/>
      <c r="K103" s="174"/>
      <c r="L103" s="174"/>
    </row>
    <row r="104" spans="3:12">
      <c r="C104" s="121" t="s">
        <v>530</v>
      </c>
      <c r="D104" s="175"/>
      <c r="E104" s="175"/>
      <c r="F104" s="175"/>
      <c r="G104" s="175"/>
      <c r="H104" s="175"/>
      <c r="I104" s="175"/>
      <c r="J104" s="175"/>
      <c r="K104" s="175"/>
      <c r="L104" s="175"/>
    </row>
    <row r="106" spans="3:12">
      <c r="C106" s="59" t="s">
        <v>239</v>
      </c>
    </row>
    <row r="107" spans="3:12">
      <c r="C107" s="171" t="s">
        <v>432</v>
      </c>
    </row>
    <row r="108" spans="3:12">
      <c r="C108" s="87" t="s">
        <v>270</v>
      </c>
    </row>
    <row r="109" spans="3:12">
      <c r="C109" s="87" t="s">
        <v>72</v>
      </c>
    </row>
    <row r="110" spans="3:12">
      <c r="C110" s="87" t="s">
        <v>508</v>
      </c>
    </row>
    <row r="111" spans="3:12">
      <c r="C111" s="87" t="s">
        <v>278</v>
      </c>
    </row>
    <row r="112" spans="3:12">
      <c r="C112" s="95" t="s">
        <v>531</v>
      </c>
    </row>
    <row r="113" spans="3:3">
      <c r="C113" s="87" t="s">
        <v>401</v>
      </c>
    </row>
    <row r="114" spans="3:3">
      <c r="C114" s="87" t="s">
        <v>436</v>
      </c>
    </row>
    <row r="115" spans="3:3">
      <c r="C115" s="87" t="s">
        <v>416</v>
      </c>
    </row>
    <row r="116" spans="3:3">
      <c r="C116" s="87" t="s">
        <v>279</v>
      </c>
    </row>
    <row r="117" spans="3:3">
      <c r="C117" s="121" t="s">
        <v>530</v>
      </c>
    </row>
    <row r="119" spans="3:3">
      <c r="C119" s="212" t="s">
        <v>347</v>
      </c>
    </row>
    <row r="120" spans="3:3">
      <c r="C120" s="171" t="s">
        <v>432</v>
      </c>
    </row>
    <row r="121" spans="3:3">
      <c r="C121" s="87" t="s">
        <v>270</v>
      </c>
    </row>
    <row r="122" spans="3:3">
      <c r="C122" s="87" t="s">
        <v>72</v>
      </c>
    </row>
    <row r="123" spans="3:3">
      <c r="C123" s="87" t="s">
        <v>508</v>
      </c>
    </row>
    <row r="124" spans="3:3">
      <c r="C124" s="87" t="s">
        <v>278</v>
      </c>
    </row>
    <row r="125" spans="3:3">
      <c r="C125" s="95" t="s">
        <v>531</v>
      </c>
    </row>
    <row r="126" spans="3:3">
      <c r="C126" s="87" t="s">
        <v>401</v>
      </c>
    </row>
    <row r="127" spans="3:3">
      <c r="C127" s="87" t="s">
        <v>436</v>
      </c>
    </row>
    <row r="128" spans="3:3">
      <c r="C128" s="87" t="s">
        <v>416</v>
      </c>
    </row>
    <row r="129" spans="3:4">
      <c r="C129" s="87" t="s">
        <v>279</v>
      </c>
    </row>
    <row r="130" spans="3:4">
      <c r="C130" s="121" t="s">
        <v>530</v>
      </c>
    </row>
    <row r="132" spans="3:4">
      <c r="C132" s="59" t="s">
        <v>48</v>
      </c>
    </row>
    <row r="133" spans="3:4">
      <c r="C133" s="171" t="s">
        <v>432</v>
      </c>
    </row>
    <row r="134" spans="3:4">
      <c r="C134" s="87" t="s">
        <v>270</v>
      </c>
    </row>
    <row r="135" spans="3:4">
      <c r="C135" s="87" t="s">
        <v>72</v>
      </c>
      <c r="D135" s="115">
        <v>99112060000</v>
      </c>
    </row>
    <row r="136" spans="3:4">
      <c r="C136" s="87" t="s">
        <v>508</v>
      </c>
    </row>
    <row r="137" spans="3:4">
      <c r="C137" s="87" t="s">
        <v>278</v>
      </c>
    </row>
    <row r="138" spans="3:4">
      <c r="C138" s="95" t="s">
        <v>531</v>
      </c>
    </row>
    <row r="139" spans="3:4">
      <c r="C139" s="87" t="s">
        <v>401</v>
      </c>
    </row>
    <row r="140" spans="3:4">
      <c r="C140" s="87" t="s">
        <v>436</v>
      </c>
    </row>
    <row r="141" spans="3:4">
      <c r="C141" s="87" t="s">
        <v>416</v>
      </c>
    </row>
    <row r="142" spans="3:4">
      <c r="C142" s="87" t="s">
        <v>279</v>
      </c>
    </row>
    <row r="143" spans="3:4">
      <c r="C143" s="121" t="s">
        <v>530</v>
      </c>
    </row>
    <row r="145" spans="3:3">
      <c r="C145" s="59" t="s">
        <v>534</v>
      </c>
    </row>
    <row r="146" spans="3:3">
      <c r="C146" s="171" t="s">
        <v>432</v>
      </c>
    </row>
    <row r="147" spans="3:3">
      <c r="C147" s="87" t="s">
        <v>270</v>
      </c>
    </row>
    <row r="148" spans="3:3">
      <c r="C148" s="87" t="s">
        <v>72</v>
      </c>
    </row>
    <row r="149" spans="3:3">
      <c r="C149" s="87" t="s">
        <v>508</v>
      </c>
    </row>
    <row r="150" spans="3:3">
      <c r="C150" s="87" t="s">
        <v>278</v>
      </c>
    </row>
    <row r="151" spans="3:3">
      <c r="C151" s="95" t="s">
        <v>531</v>
      </c>
    </row>
    <row r="152" spans="3:3">
      <c r="C152" s="87" t="s">
        <v>401</v>
      </c>
    </row>
    <row r="153" spans="3:3">
      <c r="C153" s="87" t="s">
        <v>436</v>
      </c>
    </row>
    <row r="154" spans="3:3">
      <c r="C154" s="87" t="s">
        <v>416</v>
      </c>
    </row>
    <row r="155" spans="3:3">
      <c r="C155" s="87" t="s">
        <v>279</v>
      </c>
    </row>
    <row r="156" spans="3:3">
      <c r="C156" s="121" t="s">
        <v>530</v>
      </c>
    </row>
  </sheetData>
  <mergeCells count="6">
    <mergeCell ref="A7:L7"/>
    <mergeCell ref="A1:G1"/>
    <mergeCell ref="K3:L3"/>
    <mergeCell ref="A5:L5"/>
    <mergeCell ref="A6:L6"/>
    <mergeCell ref="K4:L4"/>
  </mergeCells>
  <phoneticPr fontId="0" type="noConversion"/>
  <printOptions horizontalCentered="1"/>
  <pageMargins left="0.24" right="0.19685039370078741" top="0.27559055118110237" bottom="0.27559055118110237" header="0.19685039370078741" footer="0.19685039370078741"/>
  <pageSetup paperSize="9" scale="99" firstPageNumber="21" orientation="landscape" useFirstPageNumber="1" r:id="rId1"/>
  <headerFooter>
    <oddFooter>&amp;C&amp;"Times New Roman,Regular"&amp;11 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H36"/>
  <sheetViews>
    <sheetView topLeftCell="A22" workbookViewId="0">
      <selection activeCell="D39" sqref="D39"/>
    </sheetView>
  </sheetViews>
  <sheetFormatPr defaultRowHeight="15.75"/>
  <cols>
    <col min="1" max="1" width="4.625" style="472" customWidth="1"/>
    <col min="2" max="2" width="36.625" style="472" customWidth="1"/>
    <col min="3" max="3" width="19.375" style="472" customWidth="1"/>
    <col min="4" max="4" width="17.75" style="472" customWidth="1"/>
    <col min="5" max="5" width="18.375" style="472" customWidth="1"/>
    <col min="6" max="7" width="17.25" style="472" customWidth="1"/>
    <col min="8" max="8" width="17.75" style="472" customWidth="1"/>
    <col min="9" max="16384" width="9" style="472"/>
  </cols>
  <sheetData>
    <row r="1" spans="1:8">
      <c r="A1" s="855" t="s">
        <v>268</v>
      </c>
      <c r="B1" s="855"/>
      <c r="C1" s="855"/>
      <c r="D1" s="855"/>
      <c r="E1" s="855"/>
      <c r="F1" s="470"/>
      <c r="G1" s="470"/>
      <c r="H1" s="470"/>
    </row>
    <row r="2" spans="1:8">
      <c r="A2" s="473" t="s">
        <v>68</v>
      </c>
      <c r="B2" s="474"/>
      <c r="C2" s="475"/>
      <c r="D2" s="475"/>
      <c r="E2" s="476"/>
      <c r="F2" s="476"/>
      <c r="G2" s="476"/>
      <c r="H2" s="475" t="s">
        <v>582</v>
      </c>
    </row>
    <row r="3" spans="1:8">
      <c r="A3" s="477" t="s">
        <v>69</v>
      </c>
      <c r="B3" s="477"/>
      <c r="C3" s="478"/>
      <c r="D3" s="478"/>
      <c r="E3" s="478"/>
      <c r="F3" s="478"/>
      <c r="G3" s="479"/>
      <c r="H3" s="714"/>
    </row>
    <row r="4" spans="1:8">
      <c r="A4" s="473"/>
      <c r="B4" s="473"/>
      <c r="C4" s="479"/>
      <c r="D4" s="479"/>
      <c r="E4" s="479"/>
      <c r="F4" s="479"/>
      <c r="G4" s="856" t="s">
        <v>363</v>
      </c>
      <c r="H4" s="856"/>
    </row>
    <row r="5" spans="1:8">
      <c r="A5" s="861" t="s">
        <v>44</v>
      </c>
      <c r="B5" s="861"/>
      <c r="C5" s="861"/>
      <c r="D5" s="861"/>
      <c r="E5" s="861"/>
      <c r="F5" s="861"/>
      <c r="G5" s="861"/>
      <c r="H5" s="861"/>
    </row>
    <row r="6" spans="1:8">
      <c r="A6" s="854" t="str">
        <f>'Thuyet minh'!A6:H6</f>
        <v>Quý III Năm 2017</v>
      </c>
      <c r="B6" s="854"/>
      <c r="C6" s="854"/>
      <c r="D6" s="854"/>
      <c r="E6" s="854"/>
      <c r="F6" s="854"/>
      <c r="G6" s="854"/>
      <c r="H6" s="854"/>
    </row>
    <row r="7" spans="1:8">
      <c r="A7" s="854" t="s">
        <v>109</v>
      </c>
      <c r="B7" s="854"/>
      <c r="C7" s="854"/>
      <c r="D7" s="854"/>
      <c r="E7" s="854"/>
      <c r="F7" s="854"/>
      <c r="G7" s="854"/>
      <c r="H7" s="854"/>
    </row>
    <row r="9" spans="1:8" s="481" customFormat="1" ht="20.25" customHeight="1">
      <c r="A9" s="860">
        <v>11</v>
      </c>
      <c r="B9" s="860" t="s">
        <v>472</v>
      </c>
      <c r="C9" s="857">
        <v>43008</v>
      </c>
      <c r="D9" s="858"/>
      <c r="E9" s="859" t="s">
        <v>473</v>
      </c>
      <c r="F9" s="858"/>
      <c r="G9" s="859" t="s">
        <v>556</v>
      </c>
      <c r="H9" s="858"/>
    </row>
    <row r="10" spans="1:8" s="481" customFormat="1" ht="31.5" customHeight="1">
      <c r="A10" s="860"/>
      <c r="B10" s="860"/>
      <c r="C10" s="482" t="s">
        <v>474</v>
      </c>
      <c r="D10" s="482" t="s">
        <v>475</v>
      </c>
      <c r="E10" s="482" t="s">
        <v>486</v>
      </c>
      <c r="F10" s="482" t="s">
        <v>487</v>
      </c>
      <c r="G10" s="482" t="s">
        <v>474</v>
      </c>
      <c r="H10" s="482" t="s">
        <v>475</v>
      </c>
    </row>
    <row r="11" spans="1:8" s="481" customFormat="1">
      <c r="A11" s="483" t="s">
        <v>470</v>
      </c>
      <c r="B11" s="483" t="s">
        <v>417</v>
      </c>
      <c r="C11" s="484"/>
      <c r="D11" s="484"/>
      <c r="E11" s="484"/>
      <c r="F11" s="484"/>
      <c r="G11" s="484"/>
      <c r="H11" s="484"/>
    </row>
    <row r="12" spans="1:8">
      <c r="A12" s="486"/>
      <c r="B12" s="486" t="s">
        <v>476</v>
      </c>
      <c r="C12" s="487">
        <v>394610931602</v>
      </c>
      <c r="D12" s="487">
        <v>394610931602</v>
      </c>
      <c r="E12" s="487">
        <v>410487987307</v>
      </c>
      <c r="F12" s="487">
        <v>412796149300</v>
      </c>
      <c r="G12" s="487">
        <v>396919093595</v>
      </c>
      <c r="H12" s="487">
        <v>396919093595</v>
      </c>
    </row>
    <row r="13" spans="1:8">
      <c r="A13" s="486"/>
      <c r="B13" s="486" t="s">
        <v>477</v>
      </c>
      <c r="C13" s="487">
        <v>181994721976</v>
      </c>
      <c r="D13" s="487">
        <v>181994721976</v>
      </c>
      <c r="E13" s="487">
        <v>361613579899</v>
      </c>
      <c r="F13" s="487">
        <v>321974487643</v>
      </c>
      <c r="G13" s="487">
        <v>142355629720</v>
      </c>
      <c r="H13" s="487">
        <v>142355629720</v>
      </c>
    </row>
    <row r="14" spans="1:8">
      <c r="A14" s="486"/>
      <c r="B14" s="486" t="s">
        <v>478</v>
      </c>
      <c r="C14" s="487">
        <v>24109822905</v>
      </c>
      <c r="D14" s="487">
        <v>24109822905</v>
      </c>
      <c r="E14" s="487">
        <v>32510560843</v>
      </c>
      <c r="F14" s="487">
        <v>30119416371</v>
      </c>
      <c r="G14" s="487">
        <v>21718678433</v>
      </c>
      <c r="H14" s="487">
        <v>21718678433</v>
      </c>
    </row>
    <row r="15" spans="1:8">
      <c r="A15" s="486"/>
      <c r="B15" s="486" t="s">
        <v>479</v>
      </c>
      <c r="C15" s="487">
        <v>19384100878</v>
      </c>
      <c r="D15" s="487">
        <v>19384100878</v>
      </c>
      <c r="E15" s="487">
        <v>25012672048</v>
      </c>
      <c r="F15" s="487">
        <v>23190299854</v>
      </c>
      <c r="G15" s="487">
        <v>17561728684</v>
      </c>
      <c r="H15" s="487">
        <v>17561728684</v>
      </c>
    </row>
    <row r="16" spans="1:8">
      <c r="A16" s="488"/>
      <c r="B16" s="488" t="s">
        <v>540</v>
      </c>
      <c r="C16" s="489">
        <v>7550000001</v>
      </c>
      <c r="D16" s="489">
        <v>7550000001</v>
      </c>
      <c r="E16" s="490">
        <v>13922727389</v>
      </c>
      <c r="F16" s="490">
        <v>8136363388</v>
      </c>
      <c r="G16" s="489">
        <v>1763636000</v>
      </c>
      <c r="H16" s="489">
        <v>1763636000</v>
      </c>
    </row>
    <row r="17" spans="1:8">
      <c r="A17" s="491"/>
      <c r="B17" s="492" t="s">
        <v>480</v>
      </c>
      <c r="C17" s="493">
        <v>627649577362</v>
      </c>
      <c r="D17" s="493">
        <v>627649577362</v>
      </c>
      <c r="E17" s="493">
        <v>843547527486</v>
      </c>
      <c r="F17" s="493">
        <v>796216716556</v>
      </c>
      <c r="G17" s="493">
        <v>580318766432</v>
      </c>
      <c r="H17" s="493">
        <v>580318766432</v>
      </c>
    </row>
    <row r="18" spans="1:8" s="481" customFormat="1">
      <c r="A18" s="483" t="s">
        <v>471</v>
      </c>
      <c r="B18" s="483" t="s">
        <v>485</v>
      </c>
      <c r="C18" s="484"/>
      <c r="D18" s="484"/>
      <c r="E18" s="484"/>
      <c r="F18" s="484"/>
      <c r="G18" s="484"/>
      <c r="H18" s="484"/>
    </row>
    <row r="19" spans="1:8" ht="17.25" customHeight="1">
      <c r="A19" s="486"/>
      <c r="B19" s="486" t="s">
        <v>476</v>
      </c>
      <c r="C19" s="487">
        <v>2707571181</v>
      </c>
      <c r="D19" s="487">
        <v>2707571181</v>
      </c>
      <c r="E19" s="487"/>
      <c r="F19" s="487">
        <v>317850000</v>
      </c>
      <c r="G19" s="487">
        <v>3025421181</v>
      </c>
      <c r="H19" s="487">
        <v>3025421181</v>
      </c>
    </row>
    <row r="20" spans="1:8" ht="17.25" customHeight="1">
      <c r="A20" s="486"/>
      <c r="B20" s="486" t="s">
        <v>477</v>
      </c>
      <c r="C20" s="487">
        <v>8984285000</v>
      </c>
      <c r="D20" s="487">
        <v>8984285000</v>
      </c>
      <c r="E20" s="487">
        <v>1402976280</v>
      </c>
      <c r="F20" s="487">
        <v>3975270000</v>
      </c>
      <c r="G20" s="487">
        <v>11556578720</v>
      </c>
      <c r="H20" s="487">
        <v>11556578720</v>
      </c>
    </row>
    <row r="21" spans="1:8" ht="17.25" customHeight="1">
      <c r="A21" s="486"/>
      <c r="B21" s="486" t="s">
        <v>478</v>
      </c>
      <c r="C21" s="487">
        <v>203000000</v>
      </c>
      <c r="D21" s="487">
        <v>203000000</v>
      </c>
      <c r="E21" s="487"/>
      <c r="F21" s="487">
        <v>87000000</v>
      </c>
      <c r="G21" s="487">
        <v>290000000</v>
      </c>
      <c r="H21" s="487">
        <v>290000000</v>
      </c>
    </row>
    <row r="22" spans="1:8" ht="17.25" customHeight="1">
      <c r="A22" s="486"/>
      <c r="B22" s="486" t="s">
        <v>479</v>
      </c>
      <c r="C22" s="487">
        <v>7182410132</v>
      </c>
      <c r="D22" s="487">
        <v>7182410132</v>
      </c>
      <c r="E22" s="487">
        <v>5109371440</v>
      </c>
      <c r="F22" s="487">
        <v>1911306761</v>
      </c>
      <c r="G22" s="487">
        <v>3984345453</v>
      </c>
      <c r="H22" s="487">
        <v>3984345453</v>
      </c>
    </row>
    <row r="23" spans="1:8" ht="17.25" customHeight="1">
      <c r="A23" s="486"/>
      <c r="B23" s="486" t="s">
        <v>570</v>
      </c>
      <c r="C23" s="487">
        <v>35481595025</v>
      </c>
      <c r="D23" s="487">
        <v>35481595025</v>
      </c>
      <c r="E23" s="487">
        <v>49245795025</v>
      </c>
      <c r="F23" s="487">
        <v>13764200000</v>
      </c>
      <c r="G23" s="487"/>
      <c r="H23" s="487"/>
    </row>
    <row r="24" spans="1:8" ht="17.25" customHeight="1">
      <c r="A24" s="488"/>
      <c r="B24" s="488" t="s">
        <v>536</v>
      </c>
      <c r="C24" s="489">
        <v>7523086831</v>
      </c>
      <c r="D24" s="489">
        <v>7523086831</v>
      </c>
      <c r="E24" s="489">
        <v>3498713330</v>
      </c>
      <c r="F24" s="489">
        <v>823000000</v>
      </c>
      <c r="G24" s="489">
        <v>4847373501</v>
      </c>
      <c r="H24" s="489">
        <v>4847373501</v>
      </c>
    </row>
    <row r="25" spans="1:8" s="481" customFormat="1">
      <c r="A25" s="492"/>
      <c r="B25" s="492" t="s">
        <v>124</v>
      </c>
      <c r="C25" s="494">
        <v>62081948169</v>
      </c>
      <c r="D25" s="494">
        <v>62081948169</v>
      </c>
      <c r="E25" s="494">
        <v>59256856075</v>
      </c>
      <c r="F25" s="494">
        <v>20878626761</v>
      </c>
      <c r="G25" s="494">
        <v>23703718855</v>
      </c>
      <c r="H25" s="494">
        <v>23703718855</v>
      </c>
    </row>
    <row r="27" spans="1:8" s="481" customFormat="1">
      <c r="A27" s="481" t="s">
        <v>481</v>
      </c>
      <c r="B27" s="481" t="s">
        <v>569</v>
      </c>
      <c r="C27" s="485"/>
    </row>
    <row r="28" spans="1:8" ht="31.5">
      <c r="A28" s="495"/>
      <c r="B28" s="482"/>
      <c r="C28" s="482" t="s">
        <v>474</v>
      </c>
      <c r="D28" s="482" t="s">
        <v>475</v>
      </c>
      <c r="E28" s="482" t="s">
        <v>486</v>
      </c>
      <c r="F28" s="482" t="s">
        <v>487</v>
      </c>
      <c r="G28" s="482" t="s">
        <v>474</v>
      </c>
      <c r="H28" s="482" t="s">
        <v>475</v>
      </c>
    </row>
    <row r="29" spans="1:8" s="481" customFormat="1">
      <c r="A29" s="496">
        <v>1</v>
      </c>
      <c r="B29" s="497" t="s">
        <v>479</v>
      </c>
      <c r="C29" s="498"/>
      <c r="D29" s="498"/>
      <c r="E29" s="498"/>
      <c r="F29" s="498"/>
      <c r="G29" s="498"/>
      <c r="H29" s="498"/>
    </row>
    <row r="30" spans="1:8" hidden="1">
      <c r="A30" s="499"/>
      <c r="B30" s="499" t="s">
        <v>482</v>
      </c>
      <c r="C30" s="499"/>
      <c r="D30" s="499"/>
      <c r="E30" s="500"/>
      <c r="F30" s="499"/>
      <c r="G30" s="499"/>
      <c r="H30" s="499"/>
    </row>
    <row r="31" spans="1:8" hidden="1">
      <c r="A31" s="486"/>
      <c r="B31" s="486" t="s">
        <v>483</v>
      </c>
      <c r="C31" s="501"/>
      <c r="D31" s="487"/>
      <c r="E31" s="487"/>
      <c r="F31" s="501"/>
      <c r="G31" s="487"/>
      <c r="H31" s="487">
        <v>0</v>
      </c>
    </row>
    <row r="32" spans="1:8" hidden="1">
      <c r="A32" s="502"/>
      <c r="B32" s="502" t="s">
        <v>484</v>
      </c>
      <c r="C32" s="502"/>
      <c r="D32" s="502"/>
      <c r="E32" s="502"/>
      <c r="F32" s="502"/>
      <c r="G32" s="502"/>
      <c r="H32" s="502"/>
    </row>
    <row r="33" spans="1:8">
      <c r="A33" s="499"/>
      <c r="B33" s="503" t="s">
        <v>476</v>
      </c>
      <c r="C33" s="500">
        <v>165689559</v>
      </c>
      <c r="D33" s="500">
        <v>165689559</v>
      </c>
      <c r="E33" s="500"/>
      <c r="F33" s="500">
        <v>497068677</v>
      </c>
      <c r="G33" s="500">
        <v>662758236</v>
      </c>
      <c r="H33" s="500">
        <v>662758236</v>
      </c>
    </row>
    <row r="34" spans="1:8">
      <c r="A34" s="486"/>
      <c r="B34" s="486" t="s">
        <v>482</v>
      </c>
      <c r="C34" s="486"/>
      <c r="D34" s="486"/>
      <c r="E34" s="486"/>
      <c r="F34" s="486"/>
      <c r="G34" s="486"/>
      <c r="H34" s="486"/>
    </row>
    <row r="35" spans="1:8">
      <c r="A35" s="486"/>
      <c r="B35" s="486" t="s">
        <v>483</v>
      </c>
      <c r="C35" s="487"/>
      <c r="D35" s="486"/>
      <c r="E35" s="501">
        <v>0</v>
      </c>
      <c r="F35" s="486"/>
      <c r="G35" s="486"/>
      <c r="H35" s="486"/>
    </row>
    <row r="36" spans="1:8">
      <c r="A36" s="502"/>
      <c r="B36" s="502" t="s">
        <v>484</v>
      </c>
      <c r="C36" s="502"/>
      <c r="D36" s="502"/>
      <c r="E36" s="502"/>
      <c r="F36" s="502"/>
      <c r="G36" s="502"/>
      <c r="H36" s="502"/>
    </row>
  </sheetData>
  <mergeCells count="10">
    <mergeCell ref="A7:H7"/>
    <mergeCell ref="A1:E1"/>
    <mergeCell ref="G4:H4"/>
    <mergeCell ref="C9:D9"/>
    <mergeCell ref="E9:F9"/>
    <mergeCell ref="G9:H9"/>
    <mergeCell ref="A9:A10"/>
    <mergeCell ref="B9:B10"/>
    <mergeCell ref="A5:H5"/>
    <mergeCell ref="A6:H6"/>
  </mergeCells>
  <phoneticPr fontId="88" type="noConversion"/>
  <pageMargins left="0.24" right="0.16" top="0.46" bottom="0.22" header="0.41" footer="0.2"/>
  <pageSetup paperSize="9" scale="90" orientation="landscape" verticalDpi="0" r:id="rId1"/>
  <headerFooter alignWithMargins="0">
    <oddFooter>&amp;C20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BS</vt:lpstr>
      <vt:lpstr>Thuyet minh</vt:lpstr>
      <vt:lpstr>PLI</vt:lpstr>
      <vt:lpstr>CF </vt:lpstr>
      <vt:lpstr>đầu tư tài chính(15)</vt:lpstr>
      <vt:lpstr>trang(17))</vt:lpstr>
      <vt:lpstr>Von(22</vt:lpstr>
      <vt:lpstr>Vay và nợ thuê tc(20_</vt:lpstr>
      <vt:lpstr>BS!Print_Area</vt:lpstr>
      <vt:lpstr>'CF '!Print_Area</vt:lpstr>
      <vt:lpstr>PLI!Print_Area</vt:lpstr>
      <vt:lpstr>'Thuyet minh'!Print_Area</vt:lpstr>
      <vt:lpstr>'Von(22'!Print_Area</vt:lpstr>
      <vt:lpstr>PLI!Print_Titles</vt:lpstr>
      <vt:lpstr>'Thuyet minh'!Print_Titles</vt:lpstr>
    </vt:vector>
  </TitlesOfParts>
  <Manager>OK</Manager>
  <Company>VAE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 &amp; P/L</dc:title>
  <dc:creator>Hung Son</dc:creator>
  <cp:lastModifiedBy>Windows User</cp:lastModifiedBy>
  <cp:lastPrinted>2017-10-26T08:46:00Z</cp:lastPrinted>
  <dcterms:created xsi:type="dcterms:W3CDTF">1999-04-20T09:28:39Z</dcterms:created>
  <dcterms:modified xsi:type="dcterms:W3CDTF">2017-10-27T09:06:53Z</dcterms:modified>
</cp:coreProperties>
</file>